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6" tabRatio="718" activeTab="1"/>
  </bookViews>
  <sheets>
    <sheet name="квалификация" sheetId="1" r:id="rId1"/>
    <sheet name="плей офф" sheetId="2" r:id="rId2"/>
    <sheet name="список" sheetId="3" r:id="rId3"/>
    <sheet name="карта" sheetId="4" r:id="rId4"/>
  </sheets>
  <definedNames/>
  <calcPr fullCalcOnLoad="1"/>
</workbook>
</file>

<file path=xl/sharedStrings.xml><?xml version="1.0" encoding="utf-8"?>
<sst xmlns="http://schemas.openxmlformats.org/spreadsheetml/2006/main" count="116" uniqueCount="58">
  <si>
    <t xml:space="preserve">       Федерация боулинга</t>
  </si>
  <si>
    <t xml:space="preserve">       Волгоградской области</t>
  </si>
  <si>
    <t>Таблица результатов Открытого Чемпионата Волгоградской обл. 2022г.</t>
  </si>
  <si>
    <t xml:space="preserve">2  этап </t>
  </si>
  <si>
    <t>12 февраля 2021г.</t>
  </si>
  <si>
    <t>макс</t>
  </si>
  <si>
    <t>мин.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</si>
  <si>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</si>
  <si>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</si>
  <si>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</si>
  <si>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</si>
  <si>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</si>
  <si>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</si>
  <si>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</si>
  <si>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</si>
  <si>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 xml:space="preserve"> ПЛЕЙ ОФФ Открытого Чемпионата Волгоградской обл. 2022г.</t>
  </si>
  <si>
    <t>12 февраля 2022 г.</t>
  </si>
  <si>
    <t>2 этап</t>
  </si>
  <si>
    <t>Дор.5</t>
  </si>
  <si>
    <t>Дор.7</t>
  </si>
  <si>
    <t>Дор 9</t>
  </si>
  <si>
    <t>Дор.11</t>
  </si>
  <si>
    <t>Дор.12</t>
  </si>
  <si>
    <t>Дор.10</t>
  </si>
  <si>
    <t>Дор 8</t>
  </si>
  <si>
    <t>Дор.6</t>
  </si>
  <si>
    <t>ФИНАЛ ЗА 1 МЕСТО</t>
  </si>
  <si>
    <t>ФИНАЛ ЗА 3 МЕСТО</t>
  </si>
  <si>
    <t>Ф.И.О.</t>
  </si>
  <si>
    <t>Алымов Сергей</t>
  </si>
  <si>
    <t>Анипко Александр</t>
  </si>
  <si>
    <t>Анюфеева Елена</t>
  </si>
  <si>
    <t>Безотосный Алексей</t>
  </si>
  <si>
    <t>Белов Андрей</t>
  </si>
  <si>
    <t>Григоренко Сергей</t>
  </si>
  <si>
    <t>Гущин Александр</t>
  </si>
  <si>
    <t>Жиделев Андрей</t>
  </si>
  <si>
    <t>Иванова Ольга</t>
  </si>
  <si>
    <t>Карпов Сергей</t>
  </si>
  <si>
    <t>Лазарев Сергей</t>
  </si>
  <si>
    <t>Лявин Андрей</t>
  </si>
  <si>
    <t>Марченко Петр</t>
  </si>
  <si>
    <t>Мисходжев Руслан</t>
  </si>
  <si>
    <t>Москаленко Жанна</t>
  </si>
  <si>
    <t>Мясникова Наталья</t>
  </si>
  <si>
    <t>Новикова Кристина</t>
  </si>
  <si>
    <t>Плиев Олег</t>
  </si>
  <si>
    <t>Поляков Александр</t>
  </si>
  <si>
    <t>Сажнева Наталья</t>
  </si>
  <si>
    <t>Севостьянов Николай</t>
  </si>
  <si>
    <t>Тихонов Константин</t>
  </si>
  <si>
    <t>Шатыгина Ирина</t>
  </si>
  <si>
    <t>Шукаев Максим</t>
  </si>
  <si>
    <t>Карточка участника Открытого Чемпионата Волгоградской области</t>
  </si>
  <si>
    <t>Ф.И.О.________________________________      №__________</t>
  </si>
  <si>
    <t>итого/6</t>
  </si>
  <si>
    <t>подпись</t>
  </si>
  <si>
    <t>Хохлов Сергей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</si>
</sst>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4"/>
      <color indexed="12"/>
      <name val="Times New Roman"/>
      <family val="1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9"/>
      <color indexed="8"/>
      <name val="Arial"/>
      <family val="2"/>
    </font>
    <font>
      <sz val="9"/>
      <color indexed="62"/>
      <name val="Arial"/>
      <family val="2"/>
    </font>
    <font>
      <sz val="12"/>
      <name val="Arial"/>
      <family val="2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4"/>
      <color indexed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6" fillId="0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/>
    </xf>
    <xf numFmtId="0" fontId="16" fillId="0" borderId="4" xfId="0" applyFont="1" applyFill="1" applyBorder="1" applyAlignment="1">
      <alignment horizontal="center"/>
    </xf>
    <xf numFmtId="0" fontId="17" fillId="0" borderId="6" xfId="0" applyFont="1" applyBorder="1" applyAlignment="1">
      <alignment horizontal="left"/>
    </xf>
    <xf numFmtId="0" fontId="19" fillId="0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15" fillId="0" borderId="11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9" fillId="0" borderId="13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7" fillId="0" borderId="6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1" xfId="0" applyFont="1" applyFill="1" applyBorder="1" applyAlignment="1">
      <alignment horizontal="left"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 horizontal="left"/>
    </xf>
    <xf numFmtId="0" fontId="17" fillId="0" borderId="6" xfId="0" applyFont="1" applyBorder="1" applyAlignment="1">
      <alignment/>
    </xf>
    <xf numFmtId="0" fontId="27" fillId="0" borderId="0" xfId="0" applyFont="1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/>
    </xf>
    <xf numFmtId="1" fontId="9" fillId="0" borderId="12" xfId="0" applyNumberFormat="1" applyFont="1" applyFill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8</xdr:row>
      <xdr:rowOff>28575</xdr:rowOff>
    </xdr:from>
    <xdr:to>
      <xdr:col>5</xdr:col>
      <xdr:colOff>419100</xdr:colOff>
      <xdr:row>8</xdr:row>
      <xdr:rowOff>57150</xdr:rowOff>
    </xdr:to>
    <xdr:sp>
      <xdr:nvSpPr>
        <xdr:cNvPr id="1" name="Автофигура 1"/>
        <xdr:cNvSpPr>
          <a:spLocks/>
        </xdr:cNvSpPr>
      </xdr:nvSpPr>
      <xdr:spPr>
        <a:xfrm>
          <a:off x="4029075" y="2028825"/>
          <a:ext cx="9525" cy="28575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</xdr:row>
      <xdr:rowOff>114300</xdr:rowOff>
    </xdr:from>
    <xdr:to>
      <xdr:col>6</xdr:col>
      <xdr:colOff>314325</xdr:colOff>
      <xdr:row>5</xdr:row>
      <xdr:rowOff>152400</xdr:rowOff>
    </xdr:to>
    <xdr:sp>
      <xdr:nvSpPr>
        <xdr:cNvPr id="2" name="Строка 2"/>
        <xdr:cNvSpPr>
          <a:spLocks/>
        </xdr:cNvSpPr>
      </xdr:nvSpPr>
      <xdr:spPr>
        <a:xfrm>
          <a:off x="4152900" y="1123950"/>
          <a:ext cx="276225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66675</xdr:rowOff>
    </xdr:from>
    <xdr:to>
      <xdr:col>7</xdr:col>
      <xdr:colOff>9525</xdr:colOff>
      <xdr:row>7</xdr:row>
      <xdr:rowOff>190500</xdr:rowOff>
    </xdr:to>
    <xdr:sp>
      <xdr:nvSpPr>
        <xdr:cNvPr id="3" name="Строка 3"/>
        <xdr:cNvSpPr>
          <a:spLocks/>
        </xdr:cNvSpPr>
      </xdr:nvSpPr>
      <xdr:spPr>
        <a:xfrm flipV="1">
          <a:off x="4114800" y="1571625"/>
          <a:ext cx="323850" cy="3714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10</xdr:row>
      <xdr:rowOff>85725</xdr:rowOff>
    </xdr:from>
    <xdr:to>
      <xdr:col>6</xdr:col>
      <xdr:colOff>314325</xdr:colOff>
      <xdr:row>11</xdr:row>
      <xdr:rowOff>152400</xdr:rowOff>
    </xdr:to>
    <xdr:sp>
      <xdr:nvSpPr>
        <xdr:cNvPr id="4" name="Строка 4"/>
        <xdr:cNvSpPr>
          <a:spLocks/>
        </xdr:cNvSpPr>
      </xdr:nvSpPr>
      <xdr:spPr>
        <a:xfrm>
          <a:off x="4057650" y="2581275"/>
          <a:ext cx="371475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12</xdr:row>
      <xdr:rowOff>9525</xdr:rowOff>
    </xdr:from>
    <xdr:to>
      <xdr:col>6</xdr:col>
      <xdr:colOff>314325</xdr:colOff>
      <xdr:row>14</xdr:row>
      <xdr:rowOff>19050</xdr:rowOff>
    </xdr:to>
    <xdr:sp>
      <xdr:nvSpPr>
        <xdr:cNvPr id="5" name="Строка 5"/>
        <xdr:cNvSpPr>
          <a:spLocks/>
        </xdr:cNvSpPr>
      </xdr:nvSpPr>
      <xdr:spPr>
        <a:xfrm flipV="1">
          <a:off x="4067175" y="3000375"/>
          <a:ext cx="36195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16</xdr:row>
      <xdr:rowOff>104775</xdr:rowOff>
    </xdr:from>
    <xdr:to>
      <xdr:col>6</xdr:col>
      <xdr:colOff>314325</xdr:colOff>
      <xdr:row>18</xdr:row>
      <xdr:rowOff>9525</xdr:rowOff>
    </xdr:to>
    <xdr:sp>
      <xdr:nvSpPr>
        <xdr:cNvPr id="6" name="Строка 6"/>
        <xdr:cNvSpPr>
          <a:spLocks/>
        </xdr:cNvSpPr>
      </xdr:nvSpPr>
      <xdr:spPr>
        <a:xfrm>
          <a:off x="4133850" y="4086225"/>
          <a:ext cx="295275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19050</xdr:rowOff>
    </xdr:from>
    <xdr:to>
      <xdr:col>6</xdr:col>
      <xdr:colOff>314325</xdr:colOff>
      <xdr:row>20</xdr:row>
      <xdr:rowOff>9525</xdr:rowOff>
    </xdr:to>
    <xdr:sp>
      <xdr:nvSpPr>
        <xdr:cNvPr id="7" name="Строка 7"/>
        <xdr:cNvSpPr>
          <a:spLocks/>
        </xdr:cNvSpPr>
      </xdr:nvSpPr>
      <xdr:spPr>
        <a:xfrm flipV="1">
          <a:off x="4124325" y="4743450"/>
          <a:ext cx="304800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22</xdr:row>
      <xdr:rowOff>85725</xdr:rowOff>
    </xdr:from>
    <xdr:to>
      <xdr:col>6</xdr:col>
      <xdr:colOff>314325</xdr:colOff>
      <xdr:row>23</xdr:row>
      <xdr:rowOff>66675</xdr:rowOff>
    </xdr:to>
    <xdr:sp>
      <xdr:nvSpPr>
        <xdr:cNvPr id="8" name="Строка 8"/>
        <xdr:cNvSpPr>
          <a:spLocks/>
        </xdr:cNvSpPr>
      </xdr:nvSpPr>
      <xdr:spPr>
        <a:xfrm>
          <a:off x="4067175" y="5553075"/>
          <a:ext cx="361950" cy="228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24</xdr:row>
      <xdr:rowOff>47625</xdr:rowOff>
    </xdr:from>
    <xdr:to>
      <xdr:col>6</xdr:col>
      <xdr:colOff>314325</xdr:colOff>
      <xdr:row>25</xdr:row>
      <xdr:rowOff>209550</xdr:rowOff>
    </xdr:to>
    <xdr:sp>
      <xdr:nvSpPr>
        <xdr:cNvPr id="9" name="Строка 9"/>
        <xdr:cNvSpPr>
          <a:spLocks/>
        </xdr:cNvSpPr>
      </xdr:nvSpPr>
      <xdr:spPr>
        <a:xfrm flipV="1">
          <a:off x="4133850" y="6010275"/>
          <a:ext cx="29527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5</xdr:row>
      <xdr:rowOff>209550</xdr:rowOff>
    </xdr:from>
    <xdr:to>
      <xdr:col>13</xdr:col>
      <xdr:colOff>352425</xdr:colOff>
      <xdr:row>9</xdr:row>
      <xdr:rowOff>9525</xdr:rowOff>
    </xdr:to>
    <xdr:sp>
      <xdr:nvSpPr>
        <xdr:cNvPr id="10" name="Строка 10"/>
        <xdr:cNvSpPr>
          <a:spLocks/>
        </xdr:cNvSpPr>
      </xdr:nvSpPr>
      <xdr:spPr>
        <a:xfrm>
          <a:off x="8696325" y="1466850"/>
          <a:ext cx="295275" cy="790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9525</xdr:rowOff>
    </xdr:from>
    <xdr:to>
      <xdr:col>13</xdr:col>
      <xdr:colOff>352425</xdr:colOff>
      <xdr:row>11</xdr:row>
      <xdr:rowOff>200025</xdr:rowOff>
    </xdr:to>
    <xdr:sp>
      <xdr:nvSpPr>
        <xdr:cNvPr id="11" name="Строка 11"/>
        <xdr:cNvSpPr>
          <a:spLocks/>
        </xdr:cNvSpPr>
      </xdr:nvSpPr>
      <xdr:spPr>
        <a:xfrm flipV="1">
          <a:off x="8639175" y="2257425"/>
          <a:ext cx="352425" cy="685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190500</xdr:rowOff>
    </xdr:from>
    <xdr:to>
      <xdr:col>14</xdr:col>
      <xdr:colOff>0</xdr:colOff>
      <xdr:row>20</xdr:row>
      <xdr:rowOff>152400</xdr:rowOff>
    </xdr:to>
    <xdr:sp>
      <xdr:nvSpPr>
        <xdr:cNvPr id="12" name="Строка 12"/>
        <xdr:cNvSpPr>
          <a:spLocks/>
        </xdr:cNvSpPr>
      </xdr:nvSpPr>
      <xdr:spPr>
        <a:xfrm>
          <a:off x="8658225" y="4667250"/>
          <a:ext cx="333375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352425</xdr:colOff>
      <xdr:row>23</xdr:row>
      <xdr:rowOff>200025</xdr:rowOff>
    </xdr:to>
    <xdr:sp>
      <xdr:nvSpPr>
        <xdr:cNvPr id="13" name="Строка 13"/>
        <xdr:cNvSpPr>
          <a:spLocks/>
        </xdr:cNvSpPr>
      </xdr:nvSpPr>
      <xdr:spPr>
        <a:xfrm flipV="1">
          <a:off x="8658225" y="5238750"/>
          <a:ext cx="333375" cy="676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152400</xdr:rowOff>
    </xdr:from>
    <xdr:to>
      <xdr:col>0</xdr:col>
      <xdr:colOff>0</xdr:colOff>
      <xdr:row>7</xdr:row>
      <xdr:rowOff>161925</xdr:rowOff>
    </xdr:to>
    <xdr:sp>
      <xdr:nvSpPr>
        <xdr:cNvPr id="14" name="Строка 15"/>
        <xdr:cNvSpPr>
          <a:spLocks/>
        </xdr:cNvSpPr>
      </xdr:nvSpPr>
      <xdr:spPr>
        <a:xfrm>
          <a:off x="0" y="1905000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152400</xdr:rowOff>
    </xdr:from>
    <xdr:to>
      <xdr:col>0</xdr:col>
      <xdr:colOff>0</xdr:colOff>
      <xdr:row>13</xdr:row>
      <xdr:rowOff>152400</xdr:rowOff>
    </xdr:to>
    <xdr:sp>
      <xdr:nvSpPr>
        <xdr:cNvPr id="15" name="Строка 17"/>
        <xdr:cNvSpPr>
          <a:spLocks/>
        </xdr:cNvSpPr>
      </xdr:nvSpPr>
      <xdr:spPr>
        <a:xfrm flipV="1">
          <a:off x="0" y="3390900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114300</xdr:rowOff>
    </xdr:from>
    <xdr:to>
      <xdr:col>0</xdr:col>
      <xdr:colOff>0</xdr:colOff>
      <xdr:row>19</xdr:row>
      <xdr:rowOff>114300</xdr:rowOff>
    </xdr:to>
    <xdr:sp>
      <xdr:nvSpPr>
        <xdr:cNvPr id="16" name="Строка 19"/>
        <xdr:cNvSpPr>
          <a:spLocks/>
        </xdr:cNvSpPr>
      </xdr:nvSpPr>
      <xdr:spPr>
        <a:xfrm flipV="1">
          <a:off x="0" y="48387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114300</xdr:rowOff>
    </xdr:from>
    <xdr:to>
      <xdr:col>0</xdr:col>
      <xdr:colOff>0</xdr:colOff>
      <xdr:row>22</xdr:row>
      <xdr:rowOff>114300</xdr:rowOff>
    </xdr:to>
    <xdr:sp>
      <xdr:nvSpPr>
        <xdr:cNvPr id="17" name="Строка 20"/>
        <xdr:cNvSpPr>
          <a:spLocks/>
        </xdr:cNvSpPr>
      </xdr:nvSpPr>
      <xdr:spPr>
        <a:xfrm>
          <a:off x="0" y="55816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114300</xdr:rowOff>
    </xdr:from>
    <xdr:to>
      <xdr:col>0</xdr:col>
      <xdr:colOff>0</xdr:colOff>
      <xdr:row>25</xdr:row>
      <xdr:rowOff>123825</xdr:rowOff>
    </xdr:to>
    <xdr:sp>
      <xdr:nvSpPr>
        <xdr:cNvPr id="18" name="Строка 21"/>
        <xdr:cNvSpPr>
          <a:spLocks/>
        </xdr:cNvSpPr>
      </xdr:nvSpPr>
      <xdr:spPr>
        <a:xfrm>
          <a:off x="0" y="6324600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47625</xdr:rowOff>
    </xdr:from>
    <xdr:to>
      <xdr:col>0</xdr:col>
      <xdr:colOff>0</xdr:colOff>
      <xdr:row>23</xdr:row>
      <xdr:rowOff>57150</xdr:rowOff>
    </xdr:to>
    <xdr:sp>
      <xdr:nvSpPr>
        <xdr:cNvPr id="19" name="Строка 23"/>
        <xdr:cNvSpPr>
          <a:spLocks/>
        </xdr:cNvSpPr>
      </xdr:nvSpPr>
      <xdr:spPr>
        <a:xfrm>
          <a:off x="0" y="5762625"/>
          <a:ext cx="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66675</xdr:rowOff>
    </xdr:from>
    <xdr:to>
      <xdr:col>14</xdr:col>
      <xdr:colOff>9525</xdr:colOff>
      <xdr:row>9</xdr:row>
      <xdr:rowOff>190500</xdr:rowOff>
    </xdr:to>
    <xdr:sp>
      <xdr:nvSpPr>
        <xdr:cNvPr id="20" name="Строка 3"/>
        <xdr:cNvSpPr>
          <a:spLocks/>
        </xdr:cNvSpPr>
      </xdr:nvSpPr>
      <xdr:spPr>
        <a:xfrm flipV="1">
          <a:off x="8639175" y="2066925"/>
          <a:ext cx="361950" cy="3714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Y34"/>
  <sheetViews>
    <sheetView zoomScale="60" zoomScaleNormal="60" workbookViewId="0" topLeftCell="A7">
      <selection activeCell="A26" sqref="A26:IV26"/>
    </sheetView>
  </sheetViews>
  <sheetFormatPr defaultColWidth="9.140625" defaultRowHeight="12.75"/>
  <cols>
    <col min="1" max="1" width="5.28125" style="0" customWidth="1"/>
    <col min="2" max="2" width="29.7109375" style="0" customWidth="1"/>
    <col min="9" max="9" width="7.140625" style="0" customWidth="1"/>
    <col min="10" max="11" width="9.7109375" style="0" customWidth="1"/>
    <col min="12" max="12" width="14.8515625" style="0" customWidth="1"/>
    <col min="13" max="13" width="13.28125" style="0" customWidth="1"/>
    <col min="14" max="14" width="5.140625" style="0" customWidth="1"/>
    <col min="15" max="15" width="7.57421875" style="0" customWidth="1"/>
  </cols>
  <sheetData>
    <row r="1" spans="7:11" ht="17.25" customHeight="1">
      <c r="G1" s="1"/>
      <c r="H1" s="1"/>
      <c r="I1" s="2" t="s">
        <v>0</v>
      </c>
      <c r="J1" s="3"/>
      <c r="K1" s="3"/>
    </row>
    <row r="2" spans="9:11" ht="15">
      <c r="I2" s="2" t="s">
        <v>1</v>
      </c>
      <c r="J2" s="3"/>
      <c r="K2" s="3"/>
    </row>
    <row r="3" ht="10.5" customHeight="1">
      <c r="I3" s="4"/>
    </row>
    <row r="4" ht="13.5" customHeight="1"/>
    <row r="5" spans="1:16" s="6" customFormat="1" ht="18" customHeight="1">
      <c r="A5" s="5" t="s">
        <v>2</v>
      </c>
      <c r="B5" s="5"/>
      <c r="D5" s="7"/>
      <c r="O5" s="8"/>
      <c r="P5" s="8"/>
    </row>
    <row r="6" spans="5:16" s="9" customFormat="1" ht="22.5" customHeight="1">
      <c r="E6" s="10" t="s">
        <v>3</v>
      </c>
      <c r="F6" s="11"/>
      <c r="G6" s="10" t="s">
        <v>4</v>
      </c>
      <c r="H6" s="10"/>
      <c r="O6" s="12"/>
      <c r="P6" s="12"/>
    </row>
    <row r="7" spans="5:16" s="13" customFormat="1" ht="10.5" customHeight="1">
      <c r="E7" s="14"/>
      <c r="F7" s="14"/>
      <c r="G7" s="14"/>
      <c r="H7" s="14"/>
      <c r="O7" s="15"/>
      <c r="P7" s="15"/>
    </row>
    <row r="8" spans="1:16" s="19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 t="s">
        <v>5</v>
      </c>
      <c r="O8" s="17" t="s">
        <v>6</v>
      </c>
      <c r="P8" s="18"/>
    </row>
    <row r="9" spans="1:18" s="19" customFormat="1" ht="12" customHeight="1">
      <c r="A9" s="89" t="s">
        <v>7</v>
      </c>
      <c r="B9" s="89" t="s">
        <v>8</v>
      </c>
      <c r="C9" s="90" t="s">
        <v>9</v>
      </c>
      <c r="D9" s="91" t="s">
        <v>10</v>
      </c>
      <c r="E9" s="91"/>
      <c r="F9" s="91"/>
      <c r="G9" s="91"/>
      <c r="H9" s="91"/>
      <c r="I9" s="91"/>
      <c r="J9" s="91"/>
      <c r="K9" s="92" t="s">
        <v>11</v>
      </c>
      <c r="L9" s="93" t="s">
        <v>12</v>
      </c>
      <c r="M9" s="89" t="s">
        <v>13</v>
      </c>
      <c r="N9" s="21"/>
      <c r="O9" s="22"/>
      <c r="P9" s="22"/>
      <c r="Q9" s="22"/>
      <c r="R9" s="22"/>
    </row>
    <row r="10" spans="1:16" s="19" customFormat="1" ht="20.25" customHeight="1">
      <c r="A10" s="89"/>
      <c r="B10" s="89"/>
      <c r="C10" s="90"/>
      <c r="D10" s="23">
        <v>1</v>
      </c>
      <c r="E10" s="20">
        <v>2</v>
      </c>
      <c r="F10" s="20">
        <v>3</v>
      </c>
      <c r="G10" s="20">
        <v>4</v>
      </c>
      <c r="H10" s="20">
        <v>5</v>
      </c>
      <c r="I10" s="20">
        <v>6</v>
      </c>
      <c r="J10" s="24" t="s">
        <v>14</v>
      </c>
      <c r="K10" s="92"/>
      <c r="L10" s="93"/>
      <c r="M10" s="89"/>
      <c r="N10" s="21"/>
      <c r="O10" s="25"/>
      <c r="P10" s="18"/>
    </row>
    <row r="11" spans="1:16" s="19" customFormat="1" ht="17.25" customHeight="1">
      <c r="A11" s="20">
        <v>1</v>
      </c>
      <c r="B11" s="26" t="s">
        <v>32</v>
      </c>
      <c r="C11" s="27">
        <v>5</v>
      </c>
      <c r="D11" s="28">
        <v>183</v>
      </c>
      <c r="E11" s="29">
        <v>162</v>
      </c>
      <c r="F11" s="29">
        <v>216</v>
      </c>
      <c r="G11" s="29">
        <v>239</v>
      </c>
      <c r="H11" s="29">
        <v>197</v>
      </c>
      <c r="I11" s="29">
        <v>225</v>
      </c>
      <c r="J11" s="30">
        <v>195</v>
      </c>
      <c r="K11" s="31">
        <f>IF(J11&gt;0,(SUM(D11:J11)-MIN(D11:J11)),SUM(D11:I11))</f>
        <v>1255</v>
      </c>
      <c r="L11" s="32">
        <f>K11+C11*(IF(J11&gt;0,6,COUNTIF(D11:I11,"&gt;0")))</f>
        <v>1285</v>
      </c>
      <c r="M11" s="33">
        <f>IF(L11&gt;0,L11/COUNTA(D11:I11),0)</f>
        <v>214.16666666666666</v>
      </c>
      <c r="N11" s="34">
        <f>MAX(D11:J11)</f>
        <v>239</v>
      </c>
      <c r="O11" s="35">
        <f>MIN(D11:J11)</f>
        <v>162</v>
      </c>
      <c r="P11" s="18"/>
    </row>
    <row r="12" spans="1:16" s="19" customFormat="1" ht="17.25" customHeight="1">
      <c r="A12" s="20">
        <v>2</v>
      </c>
      <c r="B12" s="26" t="s">
        <v>39</v>
      </c>
      <c r="C12" s="39"/>
      <c r="D12" s="28">
        <v>175</v>
      </c>
      <c r="E12" s="29">
        <v>268</v>
      </c>
      <c r="F12" s="29">
        <v>214</v>
      </c>
      <c r="G12" s="29">
        <v>186</v>
      </c>
      <c r="H12" s="29">
        <v>196</v>
      </c>
      <c r="I12" s="29">
        <v>245</v>
      </c>
      <c r="J12" s="30"/>
      <c r="K12" s="31">
        <f>IF(J12&gt;0,(SUM(D12:J12)-MIN(D12:J12)),SUM(D12:I12))</f>
        <v>1284</v>
      </c>
      <c r="L12" s="32">
        <f>K12+C12*(IF(J12&gt;0,6,COUNTIF(D12:I12,"&gt;0")))</f>
        <v>1284</v>
      </c>
      <c r="M12" s="33">
        <f>IF(L12&gt;0,L12/COUNTA(D12:I12),0)</f>
        <v>214</v>
      </c>
      <c r="N12" s="34">
        <f>MAX(D12:J12)</f>
        <v>268</v>
      </c>
      <c r="O12" s="35">
        <f>MIN(D12:J12)</f>
        <v>175</v>
      </c>
      <c r="P12" s="18"/>
    </row>
    <row r="13" spans="1:16" s="19" customFormat="1" ht="17.25" customHeight="1">
      <c r="A13" s="20">
        <v>3</v>
      </c>
      <c r="B13" s="26" t="s">
        <v>42</v>
      </c>
      <c r="C13" s="27">
        <v>5</v>
      </c>
      <c r="D13" s="36">
        <v>197</v>
      </c>
      <c r="E13" s="37">
        <v>193</v>
      </c>
      <c r="F13" s="37">
        <v>227</v>
      </c>
      <c r="G13" s="37">
        <v>232</v>
      </c>
      <c r="H13" s="37">
        <v>179</v>
      </c>
      <c r="I13" s="37">
        <v>205</v>
      </c>
      <c r="J13" s="30"/>
      <c r="K13" s="31">
        <f>IF(J13&gt;0,(SUM(D13:J13)-MIN(D13:J13)),SUM(D13:I13))</f>
        <v>1233</v>
      </c>
      <c r="L13" s="32">
        <f>K13+C13*(IF(J13&gt;0,6,COUNTIF(D13:I13,"&gt;0")))</f>
        <v>1263</v>
      </c>
      <c r="M13" s="33">
        <f>IF(L13&gt;0,L13/COUNTA(D13:I13),0)</f>
        <v>210.5</v>
      </c>
      <c r="N13" s="34">
        <f>MAX(D13:J13)</f>
        <v>232</v>
      </c>
      <c r="O13" s="35">
        <f>MIN(D13:J13)</f>
        <v>179</v>
      </c>
      <c r="P13" s="18"/>
    </row>
    <row r="14" spans="1:16" s="19" customFormat="1" ht="17.25" customHeight="1">
      <c r="A14" s="20">
        <v>4</v>
      </c>
      <c r="B14" s="45" t="s">
        <v>46</v>
      </c>
      <c r="C14" s="39">
        <v>5</v>
      </c>
      <c r="D14" s="36">
        <v>205</v>
      </c>
      <c r="E14" s="37">
        <v>225</v>
      </c>
      <c r="F14" s="37">
        <v>190</v>
      </c>
      <c r="G14" s="37">
        <v>238</v>
      </c>
      <c r="H14" s="37">
        <v>187</v>
      </c>
      <c r="I14" s="37">
        <v>170</v>
      </c>
      <c r="J14" s="30"/>
      <c r="K14" s="31">
        <f>IF(J14&gt;0,(SUM(D14:J14)-MIN(D14:J14)),SUM(D14:I14))</f>
        <v>1215</v>
      </c>
      <c r="L14" s="32">
        <f>K14+C14*(IF(J14&gt;0,6,COUNTIF(D14:I14,"&gt;0")))</f>
        <v>1245</v>
      </c>
      <c r="M14" s="33">
        <f>IF(L14&gt;0,L14/COUNTA(D14:I14),0)</f>
        <v>207.5</v>
      </c>
      <c r="N14" s="34">
        <f>MAX(D14:J14)</f>
        <v>238</v>
      </c>
      <c r="O14" s="35">
        <f>MIN(D14:J14)</f>
        <v>170</v>
      </c>
      <c r="P14" s="18"/>
    </row>
    <row r="15" spans="1:16" s="19" customFormat="1" ht="17.25" customHeight="1">
      <c r="A15" s="20">
        <v>5</v>
      </c>
      <c r="B15" s="38" t="s">
        <v>38</v>
      </c>
      <c r="C15" s="27">
        <v>8</v>
      </c>
      <c r="D15" s="28">
        <v>227</v>
      </c>
      <c r="E15" s="29">
        <v>205</v>
      </c>
      <c r="F15" s="29">
        <v>169</v>
      </c>
      <c r="G15" s="29">
        <v>174</v>
      </c>
      <c r="H15" s="29">
        <v>192</v>
      </c>
      <c r="I15" s="29">
        <v>143</v>
      </c>
      <c r="J15" s="30">
        <v>194</v>
      </c>
      <c r="K15" s="31">
        <f>IF(J15&gt;0,(SUM(D15:J15)-MIN(D15:J15)),SUM(D15:I15))</f>
        <v>1161</v>
      </c>
      <c r="L15" s="32">
        <f>K15+C15*(IF(J15&gt;0,6,COUNTIF(D15:I15,"&gt;0")))</f>
        <v>1209</v>
      </c>
      <c r="M15" s="33">
        <f>IF(L15&gt;0,L15/COUNTA(D15:I15),0)</f>
        <v>201.5</v>
      </c>
      <c r="N15" s="34">
        <f>MAX(D15:J15)</f>
        <v>227</v>
      </c>
      <c r="O15" s="35">
        <f>MIN(D15:J15)</f>
        <v>143</v>
      </c>
      <c r="P15" s="18"/>
    </row>
    <row r="16" spans="1:16" s="19" customFormat="1" ht="17.25" customHeight="1">
      <c r="A16" s="20">
        <v>6</v>
      </c>
      <c r="B16" s="26" t="s">
        <v>45</v>
      </c>
      <c r="C16" s="27">
        <v>10</v>
      </c>
      <c r="D16" s="36">
        <v>192</v>
      </c>
      <c r="E16" s="37">
        <v>179</v>
      </c>
      <c r="F16" s="37">
        <v>194</v>
      </c>
      <c r="G16" s="37">
        <v>208</v>
      </c>
      <c r="H16" s="37">
        <v>168</v>
      </c>
      <c r="I16" s="37">
        <v>191</v>
      </c>
      <c r="J16" s="30"/>
      <c r="K16" s="31">
        <f>IF(J16&gt;0,(SUM(D16:J16)-MIN(D16:J16)),SUM(D16:I16))</f>
        <v>1132</v>
      </c>
      <c r="L16" s="32">
        <f>K16+C16*(IF(J16&gt;0,6,COUNTIF(D16:I16,"&gt;0")))</f>
        <v>1192</v>
      </c>
      <c r="M16" s="33">
        <f>IF(L16&gt;0,L16/COUNTA(D16:I16),0)</f>
        <v>198.66666666666666</v>
      </c>
      <c r="N16" s="34">
        <f>MAX(D16:J16)</f>
        <v>208</v>
      </c>
      <c r="O16" s="35">
        <f>MIN(D16:J16)</f>
        <v>168</v>
      </c>
      <c r="P16" s="18"/>
    </row>
    <row r="17" spans="1:16" s="19" customFormat="1" ht="17.25" customHeight="1">
      <c r="A17" s="20">
        <v>7</v>
      </c>
      <c r="B17" s="26" t="s">
        <v>30</v>
      </c>
      <c r="C17" s="27"/>
      <c r="D17" s="36">
        <v>183</v>
      </c>
      <c r="E17" s="37">
        <v>212</v>
      </c>
      <c r="F17" s="37">
        <v>168</v>
      </c>
      <c r="G17" s="37">
        <v>186</v>
      </c>
      <c r="H17" s="37">
        <v>180</v>
      </c>
      <c r="I17" s="37">
        <v>194</v>
      </c>
      <c r="J17" s="30">
        <v>223</v>
      </c>
      <c r="K17" s="31">
        <f>IF(J17&gt;0,(SUM(D17:J17)-MIN(D17:J17)),SUM(D17:I17))</f>
        <v>1178</v>
      </c>
      <c r="L17" s="32">
        <f>K17+C17*(IF(J17&gt;0,6,COUNTIF(D17:I17,"&gt;0")))</f>
        <v>1178</v>
      </c>
      <c r="M17" s="33">
        <f>IF(L17&gt;0,L17/COUNTA(D17:I17),0)</f>
        <v>196.33333333333334</v>
      </c>
      <c r="N17" s="34">
        <f>MAX(D17:J17)</f>
        <v>223</v>
      </c>
      <c r="O17" s="35">
        <f>MIN(D17:J17)</f>
        <v>168</v>
      </c>
      <c r="P17" s="18"/>
    </row>
    <row r="18" spans="1:16" s="19" customFormat="1" ht="17.25" customHeight="1">
      <c r="A18" s="20">
        <v>8</v>
      </c>
      <c r="B18" s="72" t="s">
        <v>43</v>
      </c>
      <c r="C18" s="27">
        <v>10</v>
      </c>
      <c r="D18" s="46">
        <v>157</v>
      </c>
      <c r="E18" s="47">
        <v>127</v>
      </c>
      <c r="F18" s="47">
        <v>207</v>
      </c>
      <c r="G18" s="47">
        <v>168</v>
      </c>
      <c r="H18" s="47">
        <v>183</v>
      </c>
      <c r="I18" s="47">
        <v>191</v>
      </c>
      <c r="J18" s="30">
        <v>180</v>
      </c>
      <c r="K18" s="31">
        <f>IF(J18&gt;0,(SUM(D18:J18)-MIN(D18:J18)),SUM(D18:I18))</f>
        <v>1086</v>
      </c>
      <c r="L18" s="32">
        <f>K18+C18*(IF(J18&gt;0,6,COUNTIF(D18:I18,"&gt;0")))</f>
        <v>1146</v>
      </c>
      <c r="M18" s="33">
        <f>IF(L18&gt;0,L18/COUNTA(D18:I18),0)</f>
        <v>191</v>
      </c>
      <c r="N18" s="34">
        <f>MAX(D18:J18)</f>
        <v>207</v>
      </c>
      <c r="O18" s="35">
        <f>MIN(D18:J18)</f>
        <v>127</v>
      </c>
      <c r="P18" s="18"/>
    </row>
    <row r="19" spans="1:16" s="19" customFormat="1" ht="17.25" customHeight="1">
      <c r="A19" s="20">
        <v>9</v>
      </c>
      <c r="B19" s="26" t="s">
        <v>52</v>
      </c>
      <c r="C19" s="39"/>
      <c r="D19" s="36">
        <v>182</v>
      </c>
      <c r="E19" s="37">
        <v>257</v>
      </c>
      <c r="F19" s="37">
        <v>195</v>
      </c>
      <c r="G19" s="37">
        <v>170</v>
      </c>
      <c r="H19" s="37">
        <v>185</v>
      </c>
      <c r="I19" s="37">
        <v>152</v>
      </c>
      <c r="J19" s="41"/>
      <c r="K19" s="31">
        <f>IF(J19&gt;0,(SUM(D19:J19)-MIN(D19:J19)),SUM(D19:I19))</f>
        <v>1141</v>
      </c>
      <c r="L19" s="32">
        <f>K19+C19*(IF(J19&gt;0,6,COUNTIF(D19:I19,"&gt;0")))</f>
        <v>1141</v>
      </c>
      <c r="M19" s="33">
        <f>IF(L19&gt;0,L19/COUNTA(D19:I19),0)</f>
        <v>190.16666666666666</v>
      </c>
      <c r="N19" s="34">
        <f>MAX(D19:J19)</f>
        <v>257</v>
      </c>
      <c r="O19" s="35">
        <f>MIN(D19:J19)</f>
        <v>152</v>
      </c>
      <c r="P19" s="18"/>
    </row>
    <row r="20" spans="1:16" s="19" customFormat="1" ht="17.25" customHeight="1">
      <c r="A20" s="20">
        <v>10</v>
      </c>
      <c r="B20" s="26" t="s">
        <v>41</v>
      </c>
      <c r="C20" s="27"/>
      <c r="D20" s="28">
        <v>157</v>
      </c>
      <c r="E20" s="29">
        <v>163</v>
      </c>
      <c r="F20" s="29">
        <v>168</v>
      </c>
      <c r="G20" s="29">
        <v>258</v>
      </c>
      <c r="H20" s="29">
        <v>160</v>
      </c>
      <c r="I20" s="29">
        <v>193</v>
      </c>
      <c r="J20" s="30"/>
      <c r="K20" s="31">
        <f>IF(J20&gt;0,(SUM(D20:J20)-MIN(D20:J20)),SUM(D20:I20))</f>
        <v>1099</v>
      </c>
      <c r="L20" s="32">
        <f>K20+C20*(IF(J20&gt;0,6,COUNTIF(D20:I20,"&gt;0")))</f>
        <v>1099</v>
      </c>
      <c r="M20" s="33">
        <f>IF(L20&gt;0,L20/COUNTA(D20:I20),0)</f>
        <v>183.16666666666666</v>
      </c>
      <c r="N20" s="34">
        <f>MAX(D20:J20)</f>
        <v>258</v>
      </c>
      <c r="O20" s="35">
        <f>MIN(D20:J20)</f>
        <v>157</v>
      </c>
      <c r="P20" s="18"/>
    </row>
    <row r="21" spans="1:16" s="19" customFormat="1" ht="17.25" customHeight="1">
      <c r="A21" s="20">
        <v>11</v>
      </c>
      <c r="B21" s="26" t="s">
        <v>33</v>
      </c>
      <c r="C21" s="27"/>
      <c r="D21" s="42">
        <v>207</v>
      </c>
      <c r="E21" s="43">
        <v>188</v>
      </c>
      <c r="F21" s="43">
        <v>203</v>
      </c>
      <c r="G21" s="43">
        <v>157</v>
      </c>
      <c r="H21" s="43">
        <v>167</v>
      </c>
      <c r="I21" s="43">
        <v>171</v>
      </c>
      <c r="J21" s="30"/>
      <c r="K21" s="31">
        <f>IF(J21&gt;0,(SUM(D21:J21)-MIN(D21:J21)),SUM(D21:I21))</f>
        <v>1093</v>
      </c>
      <c r="L21" s="32">
        <f>K21+C21*(IF(J21&gt;0,6,COUNTIF(D21:I21,"&gt;0")))</f>
        <v>1093</v>
      </c>
      <c r="M21" s="33">
        <f>IF(L21&gt;0,L21/COUNTA(D21:I21),0)</f>
        <v>182.16666666666666</v>
      </c>
      <c r="N21" s="34">
        <f>MAX(D21:J21)</f>
        <v>207</v>
      </c>
      <c r="O21" s="35">
        <f>MIN(D21:J21)</f>
        <v>157</v>
      </c>
      <c r="P21" s="18"/>
    </row>
    <row r="22" spans="1:16" s="19" customFormat="1" ht="17.25" customHeight="1">
      <c r="A22" s="20">
        <v>12</v>
      </c>
      <c r="B22" s="26" t="s">
        <v>37</v>
      </c>
      <c r="C22" s="44">
        <v>15</v>
      </c>
      <c r="D22" s="28">
        <v>182</v>
      </c>
      <c r="E22" s="29">
        <v>157</v>
      </c>
      <c r="F22" s="29">
        <v>157</v>
      </c>
      <c r="G22" s="29">
        <v>158</v>
      </c>
      <c r="H22" s="29">
        <v>135</v>
      </c>
      <c r="I22" s="29">
        <v>174</v>
      </c>
      <c r="J22" s="30">
        <v>137</v>
      </c>
      <c r="K22" s="31">
        <f>IF(J22&gt;0,(SUM(D22:J22)-MIN(D22:J22)),SUM(D22:I22))</f>
        <v>965</v>
      </c>
      <c r="L22" s="32">
        <f>K22+C22*(IF(J22&gt;0,6,COUNTIF(D22:I22,"&gt;0")))</f>
        <v>1055</v>
      </c>
      <c r="M22" s="33">
        <f>IF(L22&gt;0,L22/COUNTA(D22:I22),0)</f>
        <v>175.83333333333334</v>
      </c>
      <c r="N22" s="34">
        <f>MAX(D22:J22)</f>
        <v>182</v>
      </c>
      <c r="O22" s="35">
        <f>MIN(D22:J22)</f>
        <v>135</v>
      </c>
      <c r="P22" s="18"/>
    </row>
    <row r="23" spans="1:17" s="19" customFormat="1" ht="17.25" customHeight="1">
      <c r="A23" s="20">
        <v>13</v>
      </c>
      <c r="B23" s="45" t="s">
        <v>36</v>
      </c>
      <c r="C23" s="39"/>
      <c r="D23" s="36">
        <v>129</v>
      </c>
      <c r="E23" s="37">
        <v>159</v>
      </c>
      <c r="F23" s="37">
        <v>167</v>
      </c>
      <c r="G23" s="37">
        <v>181</v>
      </c>
      <c r="H23" s="37">
        <v>221</v>
      </c>
      <c r="I23" s="37">
        <v>196</v>
      </c>
      <c r="J23" s="30"/>
      <c r="K23" s="31">
        <f>IF(J23&gt;0,(SUM(D23:J23)-MIN(D23:J23)),SUM(D23:I23))</f>
        <v>1053</v>
      </c>
      <c r="L23" s="32">
        <f>K23+C23*(IF(J23&gt;0,6,COUNTIF(D23:I23,"&gt;0")))</f>
        <v>1053</v>
      </c>
      <c r="M23" s="33">
        <f>IF(L23&gt;0,L23/COUNTA(D23:I23),0)</f>
        <v>175.5</v>
      </c>
      <c r="N23" s="34">
        <f>MAX(D23:J23)</f>
        <v>221</v>
      </c>
      <c r="O23" s="35">
        <f>MIN(D23:J23)</f>
        <v>129</v>
      </c>
      <c r="P23" s="18"/>
      <c r="Q23" s="48"/>
    </row>
    <row r="24" spans="1:16" s="19" customFormat="1" ht="17.25" customHeight="1">
      <c r="A24" s="20">
        <v>14</v>
      </c>
      <c r="B24" s="76" t="s">
        <v>47</v>
      </c>
      <c r="C24" s="27"/>
      <c r="D24" s="28">
        <v>152</v>
      </c>
      <c r="E24" s="29">
        <v>165</v>
      </c>
      <c r="F24" s="29">
        <v>161</v>
      </c>
      <c r="G24" s="29">
        <v>124</v>
      </c>
      <c r="H24" s="29">
        <v>166</v>
      </c>
      <c r="I24" s="29">
        <v>186</v>
      </c>
      <c r="J24" s="30">
        <v>219</v>
      </c>
      <c r="K24" s="31">
        <f>IF(J24&gt;0,(SUM(D24:J24)-MIN(D24:J24)),SUM(D24:I24))</f>
        <v>1049</v>
      </c>
      <c r="L24" s="32">
        <f>K24+C24*(IF(J24&gt;0,6,COUNTIF(D24:I24,"&gt;0")))</f>
        <v>1049</v>
      </c>
      <c r="M24" s="33">
        <f>IF(L24&gt;0,L24/COUNTA(D24:I24),0)</f>
        <v>174.83333333333334</v>
      </c>
      <c r="N24" s="34">
        <f>MAX(D24:J24)</f>
        <v>219</v>
      </c>
      <c r="O24" s="35">
        <f>MIN(D24:J24)</f>
        <v>124</v>
      </c>
      <c r="P24" s="18"/>
    </row>
    <row r="25" spans="1:16" s="19" customFormat="1" ht="17.25" customHeight="1">
      <c r="A25" s="20">
        <v>15</v>
      </c>
      <c r="B25" s="26" t="s">
        <v>49</v>
      </c>
      <c r="C25" s="39">
        <v>5</v>
      </c>
      <c r="D25" s="28">
        <v>232</v>
      </c>
      <c r="E25" s="29">
        <v>163</v>
      </c>
      <c r="F25" s="29">
        <v>131</v>
      </c>
      <c r="G25" s="29">
        <v>134</v>
      </c>
      <c r="H25" s="29">
        <v>173</v>
      </c>
      <c r="I25" s="29">
        <v>154</v>
      </c>
      <c r="J25" s="30">
        <v>158</v>
      </c>
      <c r="K25" s="31">
        <f>IF(J25&gt;0,(SUM(D25:J25)-MIN(D25:J25)),SUM(D25:I25))</f>
        <v>1014</v>
      </c>
      <c r="L25" s="32">
        <f>K25+C25*(IF(J25&gt;0,6,COUNTIF(D25:I25,"&gt;0")))</f>
        <v>1044</v>
      </c>
      <c r="M25" s="33">
        <f>IF(L25&gt;0,L25/COUNTA(D25:I25),0)</f>
        <v>174</v>
      </c>
      <c r="N25" s="34">
        <f>MAX(D25:J25)</f>
        <v>232</v>
      </c>
      <c r="O25" s="35">
        <f>MIN(D25:J25)</f>
        <v>131</v>
      </c>
      <c r="P25" s="18"/>
    </row>
    <row r="26" spans="1:16" s="19" customFormat="1" ht="17.25" customHeight="1">
      <c r="A26" s="20">
        <v>16</v>
      </c>
      <c r="B26" s="94" t="s">
        <v>34</v>
      </c>
      <c r="C26" s="27"/>
      <c r="D26" s="28">
        <v>180</v>
      </c>
      <c r="E26" s="29">
        <v>131</v>
      </c>
      <c r="F26" s="29">
        <v>163</v>
      </c>
      <c r="G26" s="29">
        <v>178</v>
      </c>
      <c r="H26" s="29">
        <v>188</v>
      </c>
      <c r="I26" s="29">
        <v>170</v>
      </c>
      <c r="J26" s="30">
        <v>163</v>
      </c>
      <c r="K26" s="31">
        <f>IF(J26&gt;0,(SUM(D26:J26)-MIN(D26:J26)),SUM(D26:I26))</f>
        <v>1042</v>
      </c>
      <c r="L26" s="32">
        <f>K26+C26*(IF(J26&gt;0,6,COUNTIF(D26:I26,"&gt;0")))</f>
        <v>1042</v>
      </c>
      <c r="M26" s="33">
        <f>IF(L26&gt;0,L26/COUNTA(D26:I26),0)</f>
        <v>173.66666666666666</v>
      </c>
      <c r="N26" s="34">
        <f>MAX(D26:J26)</f>
        <v>188</v>
      </c>
      <c r="O26" s="35">
        <f>MIN(D26:J26)</f>
        <v>131</v>
      </c>
      <c r="P26" s="18"/>
    </row>
    <row r="27" spans="1:21" s="19" customFormat="1" ht="17.25" customHeight="1">
      <c r="A27" s="20">
        <v>17</v>
      </c>
      <c r="B27" s="95" t="s">
        <v>40</v>
      </c>
      <c r="C27" s="27"/>
      <c r="D27" s="36">
        <v>179</v>
      </c>
      <c r="E27" s="37">
        <v>176</v>
      </c>
      <c r="F27" s="37">
        <v>173</v>
      </c>
      <c r="G27" s="37">
        <v>159</v>
      </c>
      <c r="H27" s="37">
        <v>172</v>
      </c>
      <c r="I27" s="37">
        <v>175</v>
      </c>
      <c r="J27" s="30">
        <v>163</v>
      </c>
      <c r="K27" s="31">
        <f>IF(J27&gt;0,(SUM(D27:J27)-MIN(D27:J27)),SUM(D27:I27))</f>
        <v>1038</v>
      </c>
      <c r="L27" s="32">
        <f>K27+C27*(IF(J27&gt;0,6,COUNTIF(D27:I27,"&gt;0")))</f>
        <v>1038</v>
      </c>
      <c r="M27" s="33">
        <f>IF(L27&gt;0,L27/COUNTA(D27:I27),0)</f>
        <v>173</v>
      </c>
      <c r="N27" s="34">
        <f>MAX(D27:J27)</f>
        <v>179</v>
      </c>
      <c r="O27" s="35">
        <f>MIN(D27:J27)</f>
        <v>159</v>
      </c>
      <c r="P27" s="18"/>
      <c r="Q27" s="18"/>
      <c r="R27" s="18"/>
      <c r="S27" s="18"/>
      <c r="T27" s="18"/>
      <c r="U27" s="18"/>
    </row>
    <row r="28" spans="1:21" s="19" customFormat="1" ht="17.25" customHeight="1">
      <c r="A28" s="20">
        <v>18</v>
      </c>
      <c r="B28" s="40" t="s">
        <v>29</v>
      </c>
      <c r="C28" s="27"/>
      <c r="D28" s="28">
        <v>156</v>
      </c>
      <c r="E28" s="29">
        <v>157</v>
      </c>
      <c r="F28" s="29">
        <v>160</v>
      </c>
      <c r="G28" s="29">
        <v>188</v>
      </c>
      <c r="H28" s="29">
        <v>220</v>
      </c>
      <c r="I28" s="29">
        <v>140</v>
      </c>
      <c r="J28" s="30"/>
      <c r="K28" s="31">
        <f>IF(J28&gt;0,(SUM(D28:J28)-MIN(D28:J28)),SUM(D28:I28))</f>
        <v>1021</v>
      </c>
      <c r="L28" s="32">
        <f>K28+C28*(IF(J28&gt;0,6,COUNTIF(D28:I28,"&gt;0")))</f>
        <v>1021</v>
      </c>
      <c r="M28" s="33">
        <f>IF(L28&gt;0,L28/COUNTA(D28:I28),0)</f>
        <v>170.16666666666666</v>
      </c>
      <c r="N28" s="34">
        <f>MAX(D28:J28)</f>
        <v>220</v>
      </c>
      <c r="O28" s="35">
        <f>MIN(D28:J28)</f>
        <v>140</v>
      </c>
      <c r="P28" s="18"/>
      <c r="Q28" s="18"/>
      <c r="R28" s="18"/>
      <c r="S28" s="18"/>
      <c r="T28" s="18"/>
      <c r="U28" s="18"/>
    </row>
    <row r="29" spans="1:21" s="19" customFormat="1" ht="17.25" customHeight="1">
      <c r="A29" s="20">
        <v>19</v>
      </c>
      <c r="B29" s="40" t="s">
        <v>51</v>
      </c>
      <c r="C29" s="27">
        <v>10</v>
      </c>
      <c r="D29" s="28">
        <v>201</v>
      </c>
      <c r="E29" s="29">
        <v>140</v>
      </c>
      <c r="F29" s="29">
        <v>123</v>
      </c>
      <c r="G29" s="29">
        <v>151</v>
      </c>
      <c r="H29" s="29">
        <v>173</v>
      </c>
      <c r="I29" s="29">
        <v>96</v>
      </c>
      <c r="J29" s="30">
        <v>162</v>
      </c>
      <c r="K29" s="31">
        <f>IF(J29&gt;0,(SUM(D29:J29)-MIN(D29:J29)),SUM(D29:I29))</f>
        <v>950</v>
      </c>
      <c r="L29" s="32">
        <f>K29+C29*(IF(J29&gt;0,6,COUNTIF(D29:I29,"&gt;0")))</f>
        <v>1010</v>
      </c>
      <c r="M29" s="33">
        <f>IF(L29&gt;0,L29/COUNTA(D29:I29),0)</f>
        <v>168.33333333333334</v>
      </c>
      <c r="N29" s="34">
        <f>MAX(D29:J29)</f>
        <v>201</v>
      </c>
      <c r="O29" s="35">
        <f>MIN(D29:J29)</f>
        <v>96</v>
      </c>
      <c r="P29" s="18"/>
      <c r="Q29" s="18"/>
      <c r="R29" s="18"/>
      <c r="S29" s="18"/>
      <c r="T29" s="18"/>
      <c r="U29" s="18"/>
    </row>
    <row r="30" spans="1:21" s="19" customFormat="1" ht="17.25" customHeight="1">
      <c r="A30" s="20">
        <v>20</v>
      </c>
      <c r="B30" s="26" t="s">
        <v>57</v>
      </c>
      <c r="C30" s="39">
        <v>5</v>
      </c>
      <c r="D30" s="36">
        <v>144</v>
      </c>
      <c r="E30" s="37">
        <v>154</v>
      </c>
      <c r="F30" s="37">
        <v>150</v>
      </c>
      <c r="G30" s="37">
        <v>166</v>
      </c>
      <c r="H30" s="37">
        <v>151</v>
      </c>
      <c r="I30" s="37">
        <v>176</v>
      </c>
      <c r="J30" s="30">
        <v>135</v>
      </c>
      <c r="K30" s="31">
        <f>IF(J30&gt;0,(SUM(D30:J30)-MIN(D30:J30)),SUM(D30:I30))</f>
        <v>941</v>
      </c>
      <c r="L30" s="32">
        <f>K30+C30*(IF(J30&gt;0,6,COUNTIF(D30:I30,"&gt;0")))</f>
        <v>971</v>
      </c>
      <c r="M30" s="33">
        <f>IF(L30&gt;0,L30/COUNTA(D30:I30),0)</f>
        <v>161.83333333333334</v>
      </c>
      <c r="N30" s="34">
        <f>MAX(D30:J30)</f>
        <v>176</v>
      </c>
      <c r="O30" s="35">
        <f>MIN(D30:J30)</f>
        <v>135</v>
      </c>
      <c r="P30" s="18"/>
      <c r="Q30" s="18"/>
      <c r="R30" s="18"/>
      <c r="S30" s="18"/>
      <c r="T30" s="18"/>
      <c r="U30" s="18"/>
    </row>
    <row r="31" spans="1:21" s="19" customFormat="1" ht="17.25" customHeight="1">
      <c r="A31" s="20">
        <v>21</v>
      </c>
      <c r="B31" s="40" t="s">
        <v>50</v>
      </c>
      <c r="C31" s="39"/>
      <c r="D31" s="36">
        <v>104</v>
      </c>
      <c r="E31" s="37">
        <v>164</v>
      </c>
      <c r="F31" s="37">
        <v>171</v>
      </c>
      <c r="G31" s="37">
        <v>168</v>
      </c>
      <c r="H31" s="37">
        <v>123</v>
      </c>
      <c r="I31" s="37">
        <v>178</v>
      </c>
      <c r="J31" s="30">
        <v>164</v>
      </c>
      <c r="K31" s="31">
        <f>IF(J31&gt;0,(SUM(D31:J31)-MIN(D31:J31)),SUM(D31:I31))</f>
        <v>968</v>
      </c>
      <c r="L31" s="32">
        <f>K31+C31*(IF(J31&gt;0,6,COUNTIF(D31:I31,"&gt;0")))</f>
        <v>968</v>
      </c>
      <c r="M31" s="33">
        <f>IF(L31&gt;0,L31/COUNTA(D31:I31),0)</f>
        <v>161.33333333333334</v>
      </c>
      <c r="N31" s="34">
        <f>MAX(D31:J31)</f>
        <v>178</v>
      </c>
      <c r="O31" s="35">
        <f>MIN(D31:J31)</f>
        <v>104</v>
      </c>
      <c r="P31" s="18"/>
      <c r="Q31" s="18"/>
      <c r="R31" s="18"/>
      <c r="S31" s="18"/>
      <c r="T31" s="18"/>
      <c r="U31" s="18"/>
    </row>
    <row r="32" spans="1:21" s="19" customFormat="1" ht="17.25" customHeight="1">
      <c r="A32" s="20">
        <v>22</v>
      </c>
      <c r="B32" s="26" t="s">
        <v>48</v>
      </c>
      <c r="C32" s="39">
        <v>10</v>
      </c>
      <c r="D32" s="28">
        <v>114</v>
      </c>
      <c r="E32" s="29">
        <v>139</v>
      </c>
      <c r="F32" s="29">
        <v>145</v>
      </c>
      <c r="G32" s="29">
        <v>193</v>
      </c>
      <c r="H32" s="29">
        <v>142</v>
      </c>
      <c r="I32" s="29">
        <v>174</v>
      </c>
      <c r="J32" s="30"/>
      <c r="K32" s="31">
        <f>IF(J32&gt;0,(SUM(D32:J32)-MIN(D32:J32)),SUM(D32:I32))</f>
        <v>907</v>
      </c>
      <c r="L32" s="32">
        <f>K32+C32*(IF(J32&gt;0,6,COUNTIF(D32:I32,"&gt;0")))</f>
        <v>967</v>
      </c>
      <c r="M32" s="33">
        <f>IF(L32&gt;0,L32/COUNTA(D32:I32),0)</f>
        <v>161.16666666666666</v>
      </c>
      <c r="N32" s="34">
        <f>MAX(D32:J32)</f>
        <v>193</v>
      </c>
      <c r="O32" s="35">
        <f>MIN(D32:J32)</f>
        <v>114</v>
      </c>
      <c r="P32" s="18"/>
      <c r="Q32" s="18"/>
      <c r="R32" s="18"/>
      <c r="S32" s="18"/>
      <c r="T32" s="18"/>
      <c r="U32" s="18"/>
    </row>
    <row r="33" spans="1:21" s="19" customFormat="1" ht="17.25" customHeight="1">
      <c r="A33" s="20">
        <v>23</v>
      </c>
      <c r="B33" s="38" t="s">
        <v>44</v>
      </c>
      <c r="C33" s="39">
        <v>10</v>
      </c>
      <c r="D33" s="36">
        <v>108</v>
      </c>
      <c r="E33" s="37">
        <v>193</v>
      </c>
      <c r="F33" s="37">
        <v>137</v>
      </c>
      <c r="G33" s="37">
        <v>131</v>
      </c>
      <c r="H33" s="37">
        <v>154</v>
      </c>
      <c r="I33" s="37">
        <v>152</v>
      </c>
      <c r="J33" s="30"/>
      <c r="K33" s="31">
        <f>IF(J33&gt;0,(SUM(D33:J33)-MIN(D33:J33)),SUM(D33:I33))</f>
        <v>875</v>
      </c>
      <c r="L33" s="32">
        <f>K33+C33*(IF(J33&gt;0,6,COUNTIF(D33:I33,"&gt;0")))</f>
        <v>935</v>
      </c>
      <c r="M33" s="33">
        <f>IF(L33&gt;0,L33/COUNTA(D33:I33),0)</f>
        <v>155.83333333333334</v>
      </c>
      <c r="N33" s="34">
        <f>MAX(D33:J33)</f>
        <v>193</v>
      </c>
      <c r="O33" s="35">
        <f>MIN(D33:J33)</f>
        <v>108</v>
      </c>
      <c r="P33" s="18"/>
      <c r="Q33" s="18"/>
      <c r="R33" s="18"/>
      <c r="S33" s="18"/>
      <c r="T33" s="18"/>
      <c r="U33" s="18"/>
    </row>
    <row r="34" spans="1:129" s="49" customFormat="1" ht="17.25" customHeight="1">
      <c r="A34" s="20">
        <v>24</v>
      </c>
      <c r="B34" s="40"/>
      <c r="C34" s="39"/>
      <c r="D34" s="28"/>
      <c r="E34" s="29"/>
      <c r="F34" s="29"/>
      <c r="G34" s="29"/>
      <c r="H34" s="29"/>
      <c r="I34" s="29"/>
      <c r="J34" s="30"/>
      <c r="K34" s="31">
        <f>IF(J34&gt;0,(SUM(D34:J34)-MIN(D34:J34)),SUM(D34:I34))</f>
        <v>0</v>
      </c>
      <c r="L34" s="32">
        <f>K34+C34*(IF(J34&gt;0,6,COUNTIF(D34:I34,"&gt;0")))</f>
        <v>0</v>
      </c>
      <c r="M34" s="33">
        <f>IF(L34&gt;0,L34/COUNTA(D34:I34),0)</f>
        <v>0</v>
      </c>
      <c r="N34" s="34">
        <f>MAX(D34:J34)</f>
        <v>0</v>
      </c>
      <c r="O34" s="35">
        <f>MIN(D34:J34)</f>
        <v>0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</row>
  </sheetData>
  <sheetProtection selectLockedCells="1" selectUnlockedCells="1"/>
  <mergeCells count="7">
    <mergeCell ref="K9:K10"/>
    <mergeCell ref="L9:L10"/>
    <mergeCell ref="M9:M10"/>
    <mergeCell ref="A9:A10"/>
    <mergeCell ref="B9:B10"/>
    <mergeCell ref="C9:C10"/>
    <mergeCell ref="D9:J9"/>
  </mergeCells>
  <conditionalFormatting sqref="B23">
    <cfRule type="expression" priority="1" dxfId="0" stopIfTrue="1">
      <formula>(C23&gt;0)</formula>
    </cfRule>
  </conditionalFormatting>
  <printOptions/>
  <pageMargins left="0.3597222222222222" right="0.050694444444444445" top="0.10972222222222222" bottom="0.21736111111111112" header="0.5118055555555555" footer="0.5118055555555555"/>
  <pageSetup horizontalDpi="300" verticalDpi="300" orientation="portrait" paperSize="9" scale="66"/>
  <drawing r:id="rId3"/>
  <legacyDrawing r:id="rId2"/>
  <oleObjects>
    <oleObject progId="Рисунок Microsoft Word" shapeId="623092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U40"/>
  <sheetViews>
    <sheetView tabSelected="1" zoomScale="55" zoomScaleNormal="55" workbookViewId="0" topLeftCell="A11">
      <selection activeCell="J38" sqref="J38"/>
    </sheetView>
  </sheetViews>
  <sheetFormatPr defaultColWidth="9.140625" defaultRowHeight="12.75"/>
  <cols>
    <col min="1" max="1" width="5.28125" style="0" customWidth="1"/>
    <col min="2" max="2" width="26.28125" style="0" customWidth="1"/>
    <col min="3" max="3" width="7.8515625" style="0" customWidth="1"/>
    <col min="4" max="6" width="7.421875" style="0" customWidth="1"/>
    <col min="7" max="7" width="4.7109375" style="0" customWidth="1"/>
    <col min="8" max="8" width="5.00390625" style="0" customWidth="1"/>
    <col min="9" max="9" width="26.140625" style="0" customWidth="1"/>
    <col min="10" max="10" width="8.421875" style="0" customWidth="1"/>
    <col min="11" max="13" width="7.8515625" style="0" customWidth="1"/>
    <col min="14" max="14" width="5.28125" style="0" customWidth="1"/>
    <col min="15" max="15" width="6.8515625" style="0" customWidth="1"/>
    <col min="16" max="16" width="27.140625" style="0" customWidth="1"/>
    <col min="17" max="20" width="8.140625" style="0" customWidth="1"/>
    <col min="21" max="16384" width="11.57421875" style="0" customWidth="1"/>
  </cols>
  <sheetData>
    <row r="2" spans="1:13" s="6" customFormat="1" ht="27">
      <c r="A2" s="50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9" s="6" customFormat="1" ht="20.25">
      <c r="B3" s="10" t="s">
        <v>16</v>
      </c>
      <c r="I3" s="52" t="s">
        <v>17</v>
      </c>
    </row>
    <row r="4" spans="1:21" s="6" customFormat="1" ht="19.5" customHeight="1">
      <c r="A4" s="10" t="s">
        <v>18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53"/>
    </row>
    <row r="5" spans="1:21" s="6" customFormat="1" ht="19.5" customHeight="1">
      <c r="A5" s="54">
        <v>16</v>
      </c>
      <c r="B5" s="55" t="str">
        <f>квалификация!B26</f>
        <v>Григоренко Сергей</v>
      </c>
      <c r="C5" s="56">
        <v>197</v>
      </c>
      <c r="D5" s="56">
        <v>203</v>
      </c>
      <c r="E5" s="56">
        <v>25</v>
      </c>
      <c r="F5" s="96">
        <v>1</v>
      </c>
      <c r="G5" s="11"/>
      <c r="H5" s="57">
        <v>9</v>
      </c>
      <c r="I5" s="58"/>
      <c r="J5" s="58"/>
      <c r="K5" s="58"/>
      <c r="L5" s="58"/>
      <c r="M5" s="58"/>
      <c r="N5" s="11"/>
      <c r="O5" s="11"/>
      <c r="P5" s="11"/>
      <c r="Q5" s="11"/>
      <c r="R5" s="11"/>
      <c r="S5" s="11"/>
      <c r="T5" s="11"/>
      <c r="U5" s="11"/>
    </row>
    <row r="6" spans="1:21" s="6" customFormat="1" ht="19.5" customHeight="1">
      <c r="A6" s="54">
        <v>1</v>
      </c>
      <c r="B6" s="55" t="str">
        <f>квалификация!B11</f>
        <v>Безотосный Алексей</v>
      </c>
      <c r="C6" s="56">
        <v>186</v>
      </c>
      <c r="D6" s="56">
        <v>239</v>
      </c>
      <c r="E6" s="56">
        <v>49</v>
      </c>
      <c r="F6" s="56">
        <v>2</v>
      </c>
      <c r="G6" s="11"/>
      <c r="H6" s="54">
        <v>1</v>
      </c>
      <c r="I6" s="55" t="s">
        <v>32</v>
      </c>
      <c r="J6" s="59">
        <v>211</v>
      </c>
      <c r="K6" s="59">
        <v>200</v>
      </c>
      <c r="L6" s="59"/>
      <c r="M6" s="59">
        <v>0</v>
      </c>
      <c r="N6" s="60"/>
      <c r="O6" s="11"/>
      <c r="P6" s="11"/>
      <c r="Q6" s="11"/>
      <c r="R6" s="11"/>
      <c r="S6" s="11"/>
      <c r="T6" s="11"/>
      <c r="U6" s="11"/>
    </row>
    <row r="7" spans="1:21" s="6" customFormat="1" ht="19.5" customHeight="1">
      <c r="A7" s="61" t="s">
        <v>19</v>
      </c>
      <c r="B7" s="62"/>
      <c r="C7" s="10"/>
      <c r="D7" s="10"/>
      <c r="E7" s="10"/>
      <c r="F7" s="10"/>
      <c r="G7" s="11"/>
      <c r="H7" s="54">
        <v>3</v>
      </c>
      <c r="I7" s="59" t="s">
        <v>42</v>
      </c>
      <c r="J7" s="59">
        <v>216</v>
      </c>
      <c r="K7" s="59">
        <v>210</v>
      </c>
      <c r="L7" s="59"/>
      <c r="M7" s="59">
        <v>2</v>
      </c>
      <c r="N7" s="60"/>
      <c r="O7" s="11"/>
      <c r="P7" s="11"/>
      <c r="Q7" s="11"/>
      <c r="R7" s="11"/>
      <c r="S7" s="11"/>
      <c r="T7" s="11"/>
      <c r="U7" s="11"/>
    </row>
    <row r="8" spans="1:21" s="6" customFormat="1" ht="19.5" customHeight="1">
      <c r="A8" s="54">
        <v>14</v>
      </c>
      <c r="B8" s="55" t="str">
        <f>квалификация!B24</f>
        <v>Поляков Александр</v>
      </c>
      <c r="C8" s="56">
        <v>254</v>
      </c>
      <c r="D8" s="56">
        <v>185</v>
      </c>
      <c r="E8" s="56">
        <v>27</v>
      </c>
      <c r="F8" s="56">
        <v>1</v>
      </c>
      <c r="G8" s="11"/>
      <c r="H8" s="57">
        <v>10</v>
      </c>
      <c r="I8" s="63"/>
      <c r="J8" s="63"/>
      <c r="K8" s="63"/>
      <c r="L8" s="63"/>
      <c r="M8" s="63"/>
      <c r="N8" s="60"/>
      <c r="O8" s="10">
        <v>7</v>
      </c>
      <c r="P8" s="10"/>
      <c r="Q8" s="11"/>
      <c r="R8" s="11"/>
      <c r="S8" s="11"/>
      <c r="T8" s="11"/>
      <c r="U8" s="11"/>
    </row>
    <row r="9" spans="1:21" s="6" customFormat="1" ht="19.5" customHeight="1">
      <c r="A9" s="54">
        <v>3</v>
      </c>
      <c r="B9" s="55" t="str">
        <f>квалификация!B13</f>
        <v>Мисходжев Руслан</v>
      </c>
      <c r="C9" s="56">
        <v>210</v>
      </c>
      <c r="D9" s="56">
        <v>231</v>
      </c>
      <c r="E9" s="56">
        <v>38</v>
      </c>
      <c r="F9" s="56">
        <v>2</v>
      </c>
      <c r="G9" s="11"/>
      <c r="H9" s="57"/>
      <c r="I9" s="63"/>
      <c r="J9" s="63"/>
      <c r="K9" s="63"/>
      <c r="L9" s="63"/>
      <c r="M9" s="63"/>
      <c r="N9" s="60"/>
      <c r="O9" s="54">
        <v>3</v>
      </c>
      <c r="P9" s="59" t="s">
        <v>42</v>
      </c>
      <c r="Q9" s="56">
        <v>149</v>
      </c>
      <c r="R9" s="56">
        <v>188</v>
      </c>
      <c r="S9" s="56"/>
      <c r="T9" s="56">
        <v>0</v>
      </c>
      <c r="U9" s="11"/>
    </row>
    <row r="10" spans="1:21" s="6" customFormat="1" ht="19.5" customHeight="1">
      <c r="A10" s="61" t="s">
        <v>20</v>
      </c>
      <c r="B10" s="62"/>
      <c r="C10" s="10"/>
      <c r="D10" s="10"/>
      <c r="E10" s="10"/>
      <c r="F10" s="10"/>
      <c r="G10" s="11"/>
      <c r="H10" s="11"/>
      <c r="I10" s="64"/>
      <c r="J10" s="64"/>
      <c r="K10" s="64"/>
      <c r="L10" s="64"/>
      <c r="M10" s="64"/>
      <c r="N10" s="60"/>
      <c r="O10" s="54">
        <v>7</v>
      </c>
      <c r="P10" s="65" t="s">
        <v>30</v>
      </c>
      <c r="Q10" s="56">
        <v>175</v>
      </c>
      <c r="R10" s="56">
        <v>190</v>
      </c>
      <c r="S10" s="56"/>
      <c r="T10" s="56">
        <v>2</v>
      </c>
      <c r="U10" s="11"/>
    </row>
    <row r="11" spans="1:21" s="6" customFormat="1" ht="19.5" customHeight="1">
      <c r="A11" s="54">
        <v>12</v>
      </c>
      <c r="B11" s="55" t="str">
        <f>квалификация!B22</f>
        <v>Иванова Ольга</v>
      </c>
      <c r="C11" s="56">
        <v>154</v>
      </c>
      <c r="D11" s="56">
        <v>171</v>
      </c>
      <c r="E11" s="56">
        <v>36</v>
      </c>
      <c r="F11" s="56">
        <v>1</v>
      </c>
      <c r="G11" s="11"/>
      <c r="H11" s="57">
        <v>7</v>
      </c>
      <c r="I11" s="63"/>
      <c r="J11" s="63"/>
      <c r="K11" s="63"/>
      <c r="L11" s="63"/>
      <c r="M11" s="63"/>
      <c r="N11" s="60"/>
      <c r="O11" s="10">
        <v>8</v>
      </c>
      <c r="P11" s="64"/>
      <c r="Q11" s="11"/>
      <c r="R11" s="11"/>
      <c r="S11" s="11"/>
      <c r="T11" s="11"/>
      <c r="U11" s="11"/>
    </row>
    <row r="12" spans="1:21" s="6" customFormat="1" ht="19.5" customHeight="1">
      <c r="A12" s="54">
        <v>5</v>
      </c>
      <c r="B12" s="55" t="str">
        <f>квалификация!B15</f>
        <v>Карпов Сергей</v>
      </c>
      <c r="C12" s="56">
        <v>179</v>
      </c>
      <c r="D12" s="56">
        <v>132</v>
      </c>
      <c r="E12" s="56">
        <v>37</v>
      </c>
      <c r="F12" s="56">
        <v>2</v>
      </c>
      <c r="G12" s="11"/>
      <c r="H12" s="54">
        <v>5</v>
      </c>
      <c r="I12" s="55" t="s">
        <v>38</v>
      </c>
      <c r="J12" s="59">
        <v>146</v>
      </c>
      <c r="K12" s="59">
        <v>187</v>
      </c>
      <c r="L12" s="59"/>
      <c r="M12" s="59">
        <v>0</v>
      </c>
      <c r="N12" s="60"/>
      <c r="O12" s="10"/>
      <c r="P12" s="64"/>
      <c r="Q12" s="11"/>
      <c r="R12" s="11"/>
      <c r="S12" s="11"/>
      <c r="T12" s="11"/>
      <c r="U12" s="11"/>
    </row>
    <row r="13" spans="1:21" s="6" customFormat="1" ht="19.5" customHeight="1">
      <c r="A13" s="61" t="s">
        <v>21</v>
      </c>
      <c r="B13" s="62"/>
      <c r="C13" s="10"/>
      <c r="D13" s="10"/>
      <c r="E13" s="10"/>
      <c r="F13" s="10"/>
      <c r="G13" s="11"/>
      <c r="H13" s="54">
        <v>7</v>
      </c>
      <c r="I13" s="65" t="s">
        <v>30</v>
      </c>
      <c r="J13" s="59">
        <v>182</v>
      </c>
      <c r="K13" s="59">
        <v>210</v>
      </c>
      <c r="L13" s="59"/>
      <c r="M13" s="59">
        <v>2</v>
      </c>
      <c r="N13" s="60"/>
      <c r="O13" s="10"/>
      <c r="P13" s="64"/>
      <c r="Q13" s="11"/>
      <c r="R13" s="11"/>
      <c r="S13" s="11"/>
      <c r="T13" s="11"/>
      <c r="U13" s="11"/>
    </row>
    <row r="14" spans="1:21" s="6" customFormat="1" ht="19.5" customHeight="1">
      <c r="A14" s="54">
        <v>10</v>
      </c>
      <c r="B14" s="55" t="str">
        <f>квалификация!B20</f>
        <v>Марченко Петр</v>
      </c>
      <c r="C14" s="56">
        <v>137</v>
      </c>
      <c r="D14" s="56">
        <v>178</v>
      </c>
      <c r="E14" s="56"/>
      <c r="F14" s="56">
        <v>0</v>
      </c>
      <c r="G14" s="11"/>
      <c r="H14" s="57">
        <v>8</v>
      </c>
      <c r="I14" s="63"/>
      <c r="J14" s="63"/>
      <c r="K14" s="63"/>
      <c r="L14" s="63"/>
      <c r="M14" s="63"/>
      <c r="N14" s="60"/>
      <c r="O14" s="10"/>
      <c r="P14" s="64"/>
      <c r="Q14" s="11"/>
      <c r="R14" s="11"/>
      <c r="S14" s="11"/>
      <c r="T14" s="11"/>
      <c r="U14" s="11"/>
    </row>
    <row r="15" spans="1:21" s="6" customFormat="1" ht="19.5" customHeight="1">
      <c r="A15" s="54">
        <v>7</v>
      </c>
      <c r="B15" s="55" t="str">
        <f>квалификация!B17</f>
        <v>Анипко Александр</v>
      </c>
      <c r="C15" s="56">
        <v>172</v>
      </c>
      <c r="D15" s="56">
        <v>189</v>
      </c>
      <c r="E15" s="56"/>
      <c r="F15" s="56">
        <v>2</v>
      </c>
      <c r="G15" s="11"/>
      <c r="H15" s="57"/>
      <c r="I15" s="63"/>
      <c r="J15" s="63"/>
      <c r="K15" s="63"/>
      <c r="L15" s="63"/>
      <c r="M15" s="63"/>
      <c r="N15" s="60"/>
      <c r="O15" s="10"/>
      <c r="P15" s="64"/>
      <c r="Q15" s="11"/>
      <c r="R15" s="11"/>
      <c r="S15" s="11"/>
      <c r="T15" s="11"/>
      <c r="U15" s="11"/>
    </row>
    <row r="16" spans="1:21" s="6" customFormat="1" ht="19.5" customHeight="1">
      <c r="A16" s="10" t="s">
        <v>22</v>
      </c>
      <c r="B16" s="66"/>
      <c r="C16" s="11"/>
      <c r="D16" s="11"/>
      <c r="E16" s="11"/>
      <c r="F16" s="11"/>
      <c r="G16" s="11"/>
      <c r="H16" s="11"/>
      <c r="I16" s="60"/>
      <c r="J16" s="60"/>
      <c r="K16" s="60"/>
      <c r="L16" s="60"/>
      <c r="M16" s="60"/>
      <c r="N16" s="60"/>
      <c r="O16" s="10"/>
      <c r="P16" s="64"/>
      <c r="Q16" s="11"/>
      <c r="R16" s="11"/>
      <c r="S16" s="11"/>
      <c r="T16" s="11"/>
      <c r="U16" s="11"/>
    </row>
    <row r="17" spans="1:21" s="6" customFormat="1" ht="19.5" customHeight="1">
      <c r="A17" s="54">
        <v>9</v>
      </c>
      <c r="B17" s="55" t="str">
        <f>квалификация!B19</f>
        <v>Шукаев Максим</v>
      </c>
      <c r="C17" s="56">
        <v>235</v>
      </c>
      <c r="D17" s="56">
        <v>199</v>
      </c>
      <c r="E17" s="56"/>
      <c r="F17" s="56">
        <v>2</v>
      </c>
      <c r="G17" s="11"/>
      <c r="H17" s="11"/>
      <c r="I17" s="60"/>
      <c r="J17" s="60"/>
      <c r="K17" s="60"/>
      <c r="L17" s="60"/>
      <c r="M17" s="60"/>
      <c r="N17" s="60"/>
      <c r="O17" s="10"/>
      <c r="P17" s="64"/>
      <c r="Q17" s="11"/>
      <c r="R17" s="11"/>
      <c r="S17" s="11"/>
      <c r="T17" s="11"/>
      <c r="U17" s="11"/>
    </row>
    <row r="18" spans="1:21" s="6" customFormat="1" ht="19.5" customHeight="1">
      <c r="A18" s="54">
        <v>8</v>
      </c>
      <c r="B18" s="55" t="str">
        <f>квалификация!B18</f>
        <v>Москаленко Жанна</v>
      </c>
      <c r="C18" s="56">
        <v>168</v>
      </c>
      <c r="D18" s="56">
        <v>182</v>
      </c>
      <c r="E18" s="56"/>
      <c r="F18" s="56">
        <v>0</v>
      </c>
      <c r="G18" s="11"/>
      <c r="H18" s="10">
        <v>5</v>
      </c>
      <c r="I18" s="64"/>
      <c r="J18" s="60"/>
      <c r="K18" s="60"/>
      <c r="L18" s="60"/>
      <c r="M18" s="60"/>
      <c r="N18" s="60"/>
      <c r="O18" s="10"/>
      <c r="P18" s="64"/>
      <c r="Q18" s="11"/>
      <c r="R18" s="11"/>
      <c r="S18" s="11"/>
      <c r="T18" s="11"/>
      <c r="U18" s="11"/>
    </row>
    <row r="19" spans="1:21" s="6" customFormat="1" ht="19.5" customHeight="1">
      <c r="A19" s="10" t="s">
        <v>23</v>
      </c>
      <c r="B19" s="66"/>
      <c r="C19" s="11"/>
      <c r="D19" s="11"/>
      <c r="E19" s="11"/>
      <c r="F19" s="11"/>
      <c r="G19" s="11"/>
      <c r="H19" s="54">
        <v>9</v>
      </c>
      <c r="I19" s="55" t="s">
        <v>52</v>
      </c>
      <c r="J19" s="59">
        <v>225</v>
      </c>
      <c r="K19" s="59">
        <v>235</v>
      </c>
      <c r="L19" s="59"/>
      <c r="M19" s="59">
        <v>2</v>
      </c>
      <c r="N19" s="60"/>
      <c r="O19" s="10"/>
      <c r="P19" s="64"/>
      <c r="Q19" s="11"/>
      <c r="R19" s="11"/>
      <c r="S19" s="11"/>
      <c r="T19" s="11"/>
      <c r="U19" s="11"/>
    </row>
    <row r="20" spans="1:21" s="6" customFormat="1" ht="19.5" customHeight="1">
      <c r="A20" s="54">
        <v>11</v>
      </c>
      <c r="B20" s="55" t="str">
        <f>квалификация!B21</f>
        <v>Белов Андрей</v>
      </c>
      <c r="C20" s="56">
        <v>136</v>
      </c>
      <c r="D20" s="56">
        <v>200</v>
      </c>
      <c r="E20" s="56">
        <v>49</v>
      </c>
      <c r="F20" s="56">
        <v>2</v>
      </c>
      <c r="G20" s="11"/>
      <c r="H20" s="54">
        <v>11</v>
      </c>
      <c r="I20" s="55" t="s">
        <v>33</v>
      </c>
      <c r="J20" s="59">
        <v>171</v>
      </c>
      <c r="K20" s="59">
        <v>168</v>
      </c>
      <c r="L20" s="59"/>
      <c r="M20" s="59">
        <v>0</v>
      </c>
      <c r="N20" s="60"/>
      <c r="O20" s="10">
        <v>9</v>
      </c>
      <c r="P20" s="64"/>
      <c r="Q20" s="11"/>
      <c r="R20" s="11"/>
      <c r="S20" s="11"/>
      <c r="T20" s="11"/>
      <c r="U20" s="11"/>
    </row>
    <row r="21" spans="1:21" s="6" customFormat="1" ht="19.5" customHeight="1">
      <c r="A21" s="54">
        <v>6</v>
      </c>
      <c r="B21" s="55" t="str">
        <f>квалификация!B16</f>
        <v>Новикова Кристина</v>
      </c>
      <c r="C21" s="56">
        <v>143</v>
      </c>
      <c r="D21" s="56">
        <v>196</v>
      </c>
      <c r="E21" s="56">
        <v>24</v>
      </c>
      <c r="F21" s="56">
        <v>2</v>
      </c>
      <c r="G21" s="11"/>
      <c r="H21" s="10">
        <v>6</v>
      </c>
      <c r="I21" s="64"/>
      <c r="J21" s="60"/>
      <c r="K21" s="60"/>
      <c r="L21" s="60"/>
      <c r="M21" s="60"/>
      <c r="N21" s="60"/>
      <c r="O21" s="54">
        <v>9</v>
      </c>
      <c r="P21" s="55" t="s">
        <v>52</v>
      </c>
      <c r="Q21" s="59">
        <v>193</v>
      </c>
      <c r="R21" s="59">
        <v>223</v>
      </c>
      <c r="S21" s="59"/>
      <c r="T21" s="59">
        <v>2</v>
      </c>
      <c r="U21" s="11"/>
    </row>
    <row r="22" spans="1:21" s="6" customFormat="1" ht="19.5" customHeight="1">
      <c r="A22" s="10" t="s">
        <v>24</v>
      </c>
      <c r="B22" s="66"/>
      <c r="C22" s="11"/>
      <c r="D22" s="11"/>
      <c r="E22" s="11"/>
      <c r="F22" s="11"/>
      <c r="G22" s="11"/>
      <c r="H22" s="10"/>
      <c r="I22" s="64"/>
      <c r="J22" s="60"/>
      <c r="K22" s="60"/>
      <c r="L22" s="60"/>
      <c r="M22" s="60"/>
      <c r="N22" s="60"/>
      <c r="O22" s="54">
        <v>2</v>
      </c>
      <c r="P22" s="67" t="s">
        <v>39</v>
      </c>
      <c r="Q22" s="56">
        <v>142</v>
      </c>
      <c r="R22" s="56">
        <v>182</v>
      </c>
      <c r="S22" s="56"/>
      <c r="T22" s="56">
        <v>0</v>
      </c>
      <c r="U22" s="11"/>
    </row>
    <row r="23" spans="1:21" s="6" customFormat="1" ht="19.5" customHeight="1">
      <c r="A23" s="54">
        <v>13</v>
      </c>
      <c r="B23" s="55" t="str">
        <f>квалификация!B23</f>
        <v>Жиделев Андрей</v>
      </c>
      <c r="C23" s="56">
        <v>184</v>
      </c>
      <c r="D23" s="56">
        <v>205</v>
      </c>
      <c r="E23" s="56">
        <v>37</v>
      </c>
      <c r="F23" s="56">
        <v>2</v>
      </c>
      <c r="G23" s="11"/>
      <c r="H23" s="10">
        <v>11</v>
      </c>
      <c r="I23" s="64"/>
      <c r="J23" s="60"/>
      <c r="K23" s="60"/>
      <c r="L23" s="60"/>
      <c r="M23" s="60"/>
      <c r="N23" s="60"/>
      <c r="O23" s="10">
        <v>10</v>
      </c>
      <c r="P23" s="10"/>
      <c r="Q23" s="11"/>
      <c r="R23" s="11"/>
      <c r="S23" s="11"/>
      <c r="T23" s="11"/>
      <c r="U23" s="11"/>
    </row>
    <row r="24" spans="1:21" s="6" customFormat="1" ht="19.5" customHeight="1">
      <c r="A24" s="54">
        <v>4</v>
      </c>
      <c r="B24" s="55" t="str">
        <f>квалификация!B14</f>
        <v>Плиев Олег</v>
      </c>
      <c r="C24" s="56">
        <v>237</v>
      </c>
      <c r="D24" s="56">
        <v>168</v>
      </c>
      <c r="E24" s="56">
        <v>29</v>
      </c>
      <c r="F24" s="56">
        <v>2</v>
      </c>
      <c r="G24" s="11"/>
      <c r="H24" s="54">
        <v>13</v>
      </c>
      <c r="I24" s="55" t="s">
        <v>36</v>
      </c>
      <c r="J24" s="59">
        <v>137</v>
      </c>
      <c r="K24" s="59">
        <v>163</v>
      </c>
      <c r="L24" s="59"/>
      <c r="M24" s="59">
        <v>0</v>
      </c>
      <c r="N24" s="60"/>
      <c r="O24" s="11"/>
      <c r="P24" s="11"/>
      <c r="Q24" s="11"/>
      <c r="R24" s="11"/>
      <c r="S24" s="11"/>
      <c r="T24" s="11"/>
      <c r="U24" s="11"/>
    </row>
    <row r="25" spans="1:21" s="6" customFormat="1" ht="19.5" customHeight="1">
      <c r="A25" s="10" t="s">
        <v>25</v>
      </c>
      <c r="B25" s="66"/>
      <c r="C25" s="11"/>
      <c r="D25" s="11"/>
      <c r="E25" s="11"/>
      <c r="F25" s="11"/>
      <c r="G25" s="11"/>
      <c r="H25" s="54">
        <v>2</v>
      </c>
      <c r="I25" s="67" t="s">
        <v>39</v>
      </c>
      <c r="J25" s="59">
        <v>193</v>
      </c>
      <c r="K25" s="59">
        <v>236</v>
      </c>
      <c r="L25" s="59"/>
      <c r="M25" s="59">
        <v>2</v>
      </c>
      <c r="N25" s="60"/>
      <c r="O25" s="11"/>
      <c r="P25" s="11"/>
      <c r="Q25" s="11"/>
      <c r="R25" s="11"/>
      <c r="S25" s="11"/>
      <c r="T25" s="11"/>
      <c r="U25" s="11"/>
    </row>
    <row r="26" spans="1:21" s="6" customFormat="1" ht="19.5" customHeight="1">
      <c r="A26" s="54">
        <v>15</v>
      </c>
      <c r="B26" s="55" t="str">
        <f>квалификация!B25</f>
        <v>Севостьянов Николай</v>
      </c>
      <c r="C26" s="56">
        <v>131</v>
      </c>
      <c r="D26" s="56">
        <v>129</v>
      </c>
      <c r="E26" s="56"/>
      <c r="F26" s="56">
        <v>0</v>
      </c>
      <c r="G26" s="11"/>
      <c r="H26" s="10">
        <v>12</v>
      </c>
      <c r="I26" s="64"/>
      <c r="J26" s="60"/>
      <c r="K26" s="60"/>
      <c r="L26" s="60"/>
      <c r="M26" s="60"/>
      <c r="N26" s="60"/>
      <c r="O26" s="11"/>
      <c r="P26" s="11"/>
      <c r="Q26" s="11"/>
      <c r="R26" s="11"/>
      <c r="S26" s="11"/>
      <c r="T26" s="11"/>
      <c r="U26" s="11"/>
    </row>
    <row r="27" spans="1:21" s="6" customFormat="1" ht="19.5" customHeight="1">
      <c r="A27" s="54">
        <v>2</v>
      </c>
      <c r="B27" s="55" t="str">
        <f>квалификация!B12</f>
        <v>Лазарев Сергей</v>
      </c>
      <c r="C27" s="56">
        <v>226</v>
      </c>
      <c r="D27" s="56">
        <v>246</v>
      </c>
      <c r="E27" s="56"/>
      <c r="F27" s="56">
        <v>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s="6" customFormat="1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s="6" customFormat="1" ht="19.5" customHeight="1">
      <c r="A29" s="10"/>
      <c r="B29" s="68" t="s">
        <v>26</v>
      </c>
      <c r="C29" s="10"/>
      <c r="D29" s="10"/>
      <c r="E29" s="10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s="6" customFormat="1" ht="19.5" customHeight="1">
      <c r="A30" s="10">
        <v>9</v>
      </c>
      <c r="B30" s="10"/>
      <c r="C30" s="10"/>
      <c r="D30" s="10"/>
      <c r="E30" s="10"/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s="6" customFormat="1" ht="19.5" customHeight="1">
      <c r="A31" s="54">
        <v>9</v>
      </c>
      <c r="B31" s="55" t="s">
        <v>52</v>
      </c>
      <c r="C31" s="56">
        <v>193</v>
      </c>
      <c r="D31" s="10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s="6" customFormat="1" ht="19.5" customHeight="1">
      <c r="A32" s="54">
        <v>7</v>
      </c>
      <c r="B32" s="65" t="s">
        <v>30</v>
      </c>
      <c r="C32" s="56">
        <v>144</v>
      </c>
      <c r="D32" s="14"/>
      <c r="E32" s="1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s="6" customFormat="1" ht="19.5" customHeight="1">
      <c r="A33" s="10">
        <v>10</v>
      </c>
      <c r="B33" s="10"/>
      <c r="C33" s="10"/>
      <c r="D33"/>
      <c r="E33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s="6" customFormat="1" ht="19.5" customHeight="1">
      <c r="A34" s="10"/>
      <c r="B34" s="10"/>
      <c r="C34" s="10"/>
      <c r="D34"/>
      <c r="E34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s="6" customFormat="1" ht="19.5" customHeight="1">
      <c r="A35" s="10"/>
      <c r="B35" s="68" t="s">
        <v>27</v>
      </c>
      <c r="C35" s="10"/>
      <c r="D35"/>
      <c r="E35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s="6" customFormat="1" ht="19.5" customHeight="1">
      <c r="A36" s="10">
        <v>7</v>
      </c>
      <c r="B36" s="10"/>
      <c r="C36" s="10"/>
      <c r="D36"/>
      <c r="E3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s="6" customFormat="1" ht="19.5" customHeight="1">
      <c r="A37" s="54">
        <v>2</v>
      </c>
      <c r="B37" s="67" t="s">
        <v>39</v>
      </c>
      <c r="C37" s="56">
        <v>227</v>
      </c>
      <c r="D37"/>
      <c r="E37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s="6" customFormat="1" ht="19.5" customHeight="1">
      <c r="A38" s="54">
        <v>3</v>
      </c>
      <c r="B38" s="59" t="s">
        <v>42</v>
      </c>
      <c r="C38" s="56">
        <v>201</v>
      </c>
      <c r="D38"/>
      <c r="E38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s="6" customFormat="1" ht="18">
      <c r="A39" s="10">
        <v>8</v>
      </c>
      <c r="B39" s="10"/>
      <c r="C39" s="10"/>
      <c r="D39"/>
      <c r="E39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7.25">
      <c r="A40" s="14"/>
      <c r="B40" s="14"/>
      <c r="C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</sheetData>
  <sheetProtection selectLockedCells="1" selectUnlockedCells="1"/>
  <printOptions/>
  <pageMargins left="0.30069444444444443" right="0.30972222222222223" top="0.15208333333333332" bottom="0.162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5"/>
  <sheetViews>
    <sheetView zoomScale="60" zoomScaleNormal="60" workbookViewId="0" topLeftCell="A1">
      <selection activeCell="B2" sqref="B2:B25"/>
    </sheetView>
  </sheetViews>
  <sheetFormatPr defaultColWidth="9.140625" defaultRowHeight="12.75"/>
  <cols>
    <col min="1" max="1" width="11.57421875" style="0" customWidth="1"/>
    <col min="2" max="2" width="34.28125" style="0" customWidth="1"/>
    <col min="3" max="5" width="11.57421875" style="0" customWidth="1"/>
    <col min="6" max="6" width="35.8515625" style="0" customWidth="1"/>
    <col min="7" max="16384" width="11.57421875" style="0" customWidth="1"/>
  </cols>
  <sheetData>
    <row r="1" spans="1:7" s="6" customFormat="1" ht="17.25">
      <c r="A1" s="69" t="s">
        <v>7</v>
      </c>
      <c r="B1" s="69" t="s">
        <v>28</v>
      </c>
      <c r="C1" s="69"/>
      <c r="E1" s="69" t="s">
        <v>7</v>
      </c>
      <c r="F1" s="69" t="s">
        <v>28</v>
      </c>
      <c r="G1" s="69"/>
    </row>
    <row r="2" spans="1:7" s="6" customFormat="1" ht="18">
      <c r="A2" s="69">
        <v>1</v>
      </c>
      <c r="B2" s="26" t="s">
        <v>29</v>
      </c>
      <c r="C2" s="69"/>
      <c r="E2" s="69">
        <v>1</v>
      </c>
      <c r="F2" s="70"/>
      <c r="G2" s="69"/>
    </row>
    <row r="3" spans="1:9" s="6" customFormat="1" ht="18">
      <c r="A3" s="69">
        <v>2</v>
      </c>
      <c r="B3" s="26" t="s">
        <v>30</v>
      </c>
      <c r="C3" s="69"/>
      <c r="E3" s="69">
        <v>2</v>
      </c>
      <c r="F3" s="26"/>
      <c r="G3" s="69"/>
      <c r="I3" s="71"/>
    </row>
    <row r="4" spans="1:7" s="6" customFormat="1" ht="18">
      <c r="A4" s="69">
        <v>3</v>
      </c>
      <c r="B4" s="26" t="s">
        <v>31</v>
      </c>
      <c r="C4" s="69"/>
      <c r="E4" s="69">
        <v>3</v>
      </c>
      <c r="F4" s="26"/>
      <c r="G4" s="69"/>
    </row>
    <row r="5" spans="1:7" s="6" customFormat="1" ht="18">
      <c r="A5" s="69">
        <v>4</v>
      </c>
      <c r="B5" s="26" t="s">
        <v>32</v>
      </c>
      <c r="C5" s="69"/>
      <c r="E5" s="69">
        <v>4</v>
      </c>
      <c r="F5" s="38"/>
      <c r="G5" s="69"/>
    </row>
    <row r="6" spans="1:7" s="6" customFormat="1" ht="18">
      <c r="A6" s="69">
        <v>5</v>
      </c>
      <c r="B6" s="26" t="s">
        <v>33</v>
      </c>
      <c r="C6" s="69"/>
      <c r="E6" s="69">
        <v>5</v>
      </c>
      <c r="F6" s="38"/>
      <c r="G6" s="69"/>
    </row>
    <row r="7" spans="1:7" s="6" customFormat="1" ht="18">
      <c r="A7" s="69">
        <v>6</v>
      </c>
      <c r="B7" s="26" t="s">
        <v>34</v>
      </c>
      <c r="C7" s="69"/>
      <c r="E7" s="69">
        <v>6</v>
      </c>
      <c r="F7" s="26"/>
      <c r="G7" s="69"/>
    </row>
    <row r="8" spans="1:7" s="6" customFormat="1" ht="18">
      <c r="A8" s="69">
        <v>7</v>
      </c>
      <c r="B8" s="26" t="s">
        <v>35</v>
      </c>
      <c r="C8" s="69"/>
      <c r="E8" s="69">
        <v>7</v>
      </c>
      <c r="F8" s="26"/>
      <c r="G8" s="69"/>
    </row>
    <row r="9" spans="1:7" s="6" customFormat="1" ht="18">
      <c r="A9" s="69">
        <v>8</v>
      </c>
      <c r="B9" s="72" t="s">
        <v>36</v>
      </c>
      <c r="C9" s="69"/>
      <c r="E9" s="69">
        <v>8</v>
      </c>
      <c r="F9" s="38"/>
      <c r="G9" s="69"/>
    </row>
    <row r="10" spans="1:7" s="6" customFormat="1" ht="18">
      <c r="A10" s="69">
        <v>9</v>
      </c>
      <c r="B10" s="26" t="s">
        <v>37</v>
      </c>
      <c r="C10" s="69"/>
      <c r="E10" s="73">
        <v>9</v>
      </c>
      <c r="F10" s="26"/>
      <c r="G10" s="74"/>
    </row>
    <row r="11" spans="1:7" s="6" customFormat="1" ht="18">
      <c r="A11" s="69">
        <v>10</v>
      </c>
      <c r="B11" s="38" t="s">
        <v>38</v>
      </c>
      <c r="C11" s="69"/>
      <c r="E11" s="73">
        <v>10</v>
      </c>
      <c r="F11" s="26"/>
      <c r="G11" s="74"/>
    </row>
    <row r="12" spans="1:7" s="6" customFormat="1" ht="18">
      <c r="A12" s="69">
        <v>11</v>
      </c>
      <c r="B12" s="26" t="s">
        <v>39</v>
      </c>
      <c r="C12" s="69"/>
      <c r="E12" s="73">
        <v>11</v>
      </c>
      <c r="F12" s="26"/>
      <c r="G12" s="74"/>
    </row>
    <row r="13" spans="1:7" s="6" customFormat="1" ht="18">
      <c r="A13" s="69">
        <v>12</v>
      </c>
      <c r="B13" s="75" t="s">
        <v>40</v>
      </c>
      <c r="C13" s="69"/>
      <c r="E13" s="73">
        <v>12</v>
      </c>
      <c r="F13" s="76"/>
      <c r="G13" s="74"/>
    </row>
    <row r="14" spans="1:7" s="6" customFormat="1" ht="18">
      <c r="A14" s="69">
        <v>13</v>
      </c>
      <c r="B14" s="26" t="s">
        <v>41</v>
      </c>
      <c r="C14" s="69"/>
      <c r="E14" s="69">
        <v>13</v>
      </c>
      <c r="F14" s="77"/>
      <c r="G14" s="69"/>
    </row>
    <row r="15" spans="1:7" s="6" customFormat="1" ht="18">
      <c r="A15" s="69">
        <v>14</v>
      </c>
      <c r="B15" s="76" t="s">
        <v>42</v>
      </c>
      <c r="C15" s="69"/>
      <c r="E15" s="69">
        <v>14</v>
      </c>
      <c r="F15" s="78"/>
      <c r="G15" s="69"/>
    </row>
    <row r="16" spans="1:7" s="6" customFormat="1" ht="18">
      <c r="A16" s="69">
        <v>15</v>
      </c>
      <c r="B16" s="45" t="s">
        <v>43</v>
      </c>
      <c r="C16" s="69"/>
      <c r="E16" s="69">
        <v>15</v>
      </c>
      <c r="F16" s="79"/>
      <c r="G16" s="69"/>
    </row>
    <row r="17" spans="1:7" s="6" customFormat="1" ht="18">
      <c r="A17" s="69">
        <v>16</v>
      </c>
      <c r="B17" s="78" t="s">
        <v>44</v>
      </c>
      <c r="C17" s="69"/>
      <c r="E17" s="69">
        <v>16</v>
      </c>
      <c r="F17" s="72"/>
      <c r="G17" s="69"/>
    </row>
    <row r="18" spans="1:7" s="6" customFormat="1" ht="18">
      <c r="A18" s="69">
        <v>17</v>
      </c>
      <c r="B18" s="79" t="s">
        <v>45</v>
      </c>
      <c r="C18" s="69"/>
      <c r="E18" s="69">
        <v>17</v>
      </c>
      <c r="F18" s="26"/>
      <c r="G18" s="69"/>
    </row>
    <row r="19" spans="1:7" s="6" customFormat="1" ht="18">
      <c r="A19" s="69">
        <v>18</v>
      </c>
      <c r="B19" s="72" t="s">
        <v>46</v>
      </c>
      <c r="C19" s="69"/>
      <c r="E19" s="69">
        <v>18</v>
      </c>
      <c r="F19" s="38"/>
      <c r="G19" s="69"/>
    </row>
    <row r="20" spans="1:7" s="6" customFormat="1" ht="18">
      <c r="A20" s="69">
        <v>19</v>
      </c>
      <c r="B20" s="40" t="s">
        <v>47</v>
      </c>
      <c r="C20" s="69"/>
      <c r="E20" s="69">
        <v>19</v>
      </c>
      <c r="F20" s="26"/>
      <c r="G20" s="69"/>
    </row>
    <row r="21" spans="1:7" s="6" customFormat="1" ht="18">
      <c r="A21" s="69">
        <v>20</v>
      </c>
      <c r="B21" s="26" t="s">
        <v>48</v>
      </c>
      <c r="C21" s="69"/>
      <c r="E21" s="69">
        <v>20</v>
      </c>
      <c r="F21" s="26"/>
      <c r="G21" s="69"/>
    </row>
    <row r="22" spans="1:7" s="6" customFormat="1" ht="18">
      <c r="A22" s="69">
        <v>21</v>
      </c>
      <c r="B22" s="40" t="s">
        <v>49</v>
      </c>
      <c r="C22" s="69"/>
      <c r="E22" s="69">
        <v>21</v>
      </c>
      <c r="F22" s="26"/>
      <c r="G22" s="69"/>
    </row>
    <row r="23" spans="1:7" s="6" customFormat="1" ht="18">
      <c r="A23" s="69">
        <v>22</v>
      </c>
      <c r="B23" s="26" t="s">
        <v>50</v>
      </c>
      <c r="C23" s="69"/>
      <c r="E23" s="69">
        <v>22</v>
      </c>
      <c r="F23" s="80"/>
      <c r="G23" s="69"/>
    </row>
    <row r="24" spans="1:7" s="6" customFormat="1" ht="18">
      <c r="A24" s="69">
        <v>23</v>
      </c>
      <c r="B24" s="26" t="s">
        <v>51</v>
      </c>
      <c r="C24" s="69"/>
      <c r="E24" s="69">
        <v>23</v>
      </c>
      <c r="F24" s="26"/>
      <c r="G24" s="69"/>
    </row>
    <row r="25" spans="1:7" s="6" customFormat="1" ht="18">
      <c r="A25" s="69">
        <v>24</v>
      </c>
      <c r="B25" s="40" t="s">
        <v>52</v>
      </c>
      <c r="C25" s="69"/>
      <c r="E25" s="69">
        <v>24</v>
      </c>
      <c r="F25" s="26"/>
      <c r="G25" s="69"/>
    </row>
  </sheetData>
  <sheetProtection selectLockedCells="1" selectUnlockedCells="1"/>
  <conditionalFormatting sqref="B14">
    <cfRule type="expression" priority="1" dxfId="0" stopIfTrue="1">
      <formula>(C14&gt;0)</formula>
    </cfRule>
  </conditionalFormatting>
  <printOptions/>
  <pageMargins left="0.7479166666666667" right="0.7479166666666667" top="0.15625" bottom="0.08472222222222223" header="0.5118055555555555" footer="0.5118055555555555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J55"/>
  <sheetViews>
    <sheetView zoomScale="60" zoomScaleNormal="60" workbookViewId="0" topLeftCell="A1">
      <selection activeCell="Q38" sqref="Q38"/>
    </sheetView>
  </sheetViews>
  <sheetFormatPr defaultColWidth="11.57421875" defaultRowHeight="12.75"/>
  <sheetData>
    <row r="2" spans="1:2" ht="17.25">
      <c r="A2" s="81" t="s">
        <v>53</v>
      </c>
      <c r="B2" s="81"/>
    </row>
    <row r="4" ht="17.25">
      <c r="B4" s="81" t="s">
        <v>54</v>
      </c>
    </row>
    <row r="6" spans="1:10" ht="12.75">
      <c r="A6" s="82" t="s">
        <v>7</v>
      </c>
      <c r="B6" s="82">
        <v>1</v>
      </c>
      <c r="C6" s="83">
        <v>2</v>
      </c>
      <c r="D6" s="82">
        <v>3</v>
      </c>
      <c r="E6" s="83">
        <v>4</v>
      </c>
      <c r="F6" s="82">
        <v>5</v>
      </c>
      <c r="G6" s="82">
        <v>6</v>
      </c>
      <c r="H6" s="82" t="s">
        <v>55</v>
      </c>
      <c r="I6" s="82" t="s">
        <v>13</v>
      </c>
      <c r="J6" s="84" t="s">
        <v>14</v>
      </c>
    </row>
    <row r="7" spans="1:10" ht="12.75">
      <c r="A7" s="85"/>
      <c r="B7" s="85"/>
      <c r="C7" s="86"/>
      <c r="D7" s="85"/>
      <c r="E7" s="87"/>
      <c r="F7" s="85"/>
      <c r="G7" s="85"/>
      <c r="H7" s="85"/>
      <c r="I7" s="85"/>
      <c r="J7" s="85"/>
    </row>
    <row r="8" spans="1:10" ht="12.75">
      <c r="A8" s="82"/>
      <c r="B8" s="82"/>
      <c r="C8" s="83"/>
      <c r="D8" s="82"/>
      <c r="E8" s="85"/>
      <c r="F8" s="82"/>
      <c r="G8" s="82"/>
      <c r="H8" s="82"/>
      <c r="I8" s="82"/>
      <c r="J8" s="82"/>
    </row>
    <row r="9" spans="1:10" ht="12.75">
      <c r="A9" s="88"/>
      <c r="B9" s="88"/>
      <c r="C9" s="87"/>
      <c r="D9" s="88"/>
      <c r="E9" s="87"/>
      <c r="F9" s="88"/>
      <c r="G9" s="88"/>
      <c r="H9" s="88"/>
      <c r="I9" s="88"/>
      <c r="J9" s="88"/>
    </row>
    <row r="10" spans="1:10" ht="12.75">
      <c r="A10" s="85"/>
      <c r="B10" s="85"/>
      <c r="C10" s="86"/>
      <c r="D10" s="85"/>
      <c r="E10" s="86"/>
      <c r="F10" s="85"/>
      <c r="G10" s="85"/>
      <c r="H10" s="85"/>
      <c r="I10" s="85"/>
      <c r="J10" s="85"/>
    </row>
    <row r="11" spans="1:10" ht="12.75">
      <c r="A11" s="88" t="s">
        <v>56</v>
      </c>
      <c r="B11" s="88"/>
      <c r="C11" s="87"/>
      <c r="D11" s="88"/>
      <c r="E11" s="87"/>
      <c r="F11" s="88"/>
      <c r="G11" s="88"/>
      <c r="H11" s="88"/>
      <c r="I11" s="88"/>
      <c r="J11" s="88"/>
    </row>
    <row r="23" spans="1:2" ht="17.25">
      <c r="A23" s="81" t="s">
        <v>53</v>
      </c>
      <c r="B23" s="81"/>
    </row>
    <row r="25" ht="17.25">
      <c r="B25" s="81" t="s">
        <v>54</v>
      </c>
    </row>
    <row r="27" spans="1:10" ht="12.75">
      <c r="A27" s="82" t="s">
        <v>7</v>
      </c>
      <c r="B27" s="82">
        <v>1</v>
      </c>
      <c r="C27" s="83">
        <v>2</v>
      </c>
      <c r="D27" s="82">
        <v>3</v>
      </c>
      <c r="E27" s="83">
        <v>4</v>
      </c>
      <c r="F27" s="82">
        <v>5</v>
      </c>
      <c r="G27" s="82">
        <v>6</v>
      </c>
      <c r="H27" s="82" t="s">
        <v>55</v>
      </c>
      <c r="I27" s="82" t="s">
        <v>13</v>
      </c>
      <c r="J27" s="84" t="s">
        <v>14</v>
      </c>
    </row>
    <row r="28" spans="1:10" ht="12.75">
      <c r="A28" s="85"/>
      <c r="B28" s="85"/>
      <c r="C28" s="86"/>
      <c r="D28" s="85"/>
      <c r="E28" s="86"/>
      <c r="F28" s="85"/>
      <c r="G28" s="85"/>
      <c r="H28" s="85"/>
      <c r="I28" s="85"/>
      <c r="J28" s="85"/>
    </row>
    <row r="29" spans="1:10" ht="12.75">
      <c r="A29" s="82"/>
      <c r="B29" s="82"/>
      <c r="C29" s="83"/>
      <c r="D29" s="82"/>
      <c r="E29" s="83"/>
      <c r="F29" s="82"/>
      <c r="G29" s="82"/>
      <c r="H29" s="82"/>
      <c r="I29" s="82"/>
      <c r="J29" s="82"/>
    </row>
    <row r="30" spans="1:10" ht="12.75">
      <c r="A30" s="88"/>
      <c r="B30" s="88"/>
      <c r="C30" s="87"/>
      <c r="D30" s="88"/>
      <c r="E30" s="87"/>
      <c r="F30" s="88"/>
      <c r="G30" s="88"/>
      <c r="H30" s="88"/>
      <c r="I30" s="88"/>
      <c r="J30" s="88"/>
    </row>
    <row r="31" spans="1:10" ht="12.75">
      <c r="A31" s="85"/>
      <c r="B31" s="85"/>
      <c r="C31" s="86"/>
      <c r="D31" s="85"/>
      <c r="E31" s="86"/>
      <c r="F31" s="85"/>
      <c r="G31" s="85"/>
      <c r="H31" s="85"/>
      <c r="I31" s="85"/>
      <c r="J31" s="85"/>
    </row>
    <row r="32" spans="1:10" ht="12.75">
      <c r="A32" s="88" t="s">
        <v>56</v>
      </c>
      <c r="B32" s="88"/>
      <c r="C32" s="87"/>
      <c r="D32" s="88"/>
      <c r="E32" s="87"/>
      <c r="F32" s="88"/>
      <c r="G32" s="88"/>
      <c r="H32" s="88"/>
      <c r="I32" s="88"/>
      <c r="J32" s="88"/>
    </row>
    <row r="46" spans="1:2" ht="17.25">
      <c r="A46" s="81" t="s">
        <v>53</v>
      </c>
      <c r="B46" s="81"/>
    </row>
    <row r="48" ht="17.25">
      <c r="B48" s="81" t="s">
        <v>54</v>
      </c>
    </row>
    <row r="50" spans="1:10" ht="12.75">
      <c r="A50" s="82" t="s">
        <v>7</v>
      </c>
      <c r="B50" s="82">
        <v>1</v>
      </c>
      <c r="C50" s="83">
        <v>2</v>
      </c>
      <c r="D50" s="82">
        <v>3</v>
      </c>
      <c r="E50" s="83">
        <v>4</v>
      </c>
      <c r="F50" s="82">
        <v>5</v>
      </c>
      <c r="G50" s="82">
        <v>6</v>
      </c>
      <c r="H50" s="82" t="s">
        <v>55</v>
      </c>
      <c r="I50" s="82" t="s">
        <v>13</v>
      </c>
      <c r="J50" s="84" t="s">
        <v>14</v>
      </c>
    </row>
    <row r="51" spans="1:10" ht="12.75">
      <c r="A51" s="85"/>
      <c r="B51" s="85"/>
      <c r="C51" s="86"/>
      <c r="D51" s="85"/>
      <c r="E51" s="86"/>
      <c r="F51" s="85"/>
      <c r="G51" s="85"/>
      <c r="H51" s="85"/>
      <c r="I51" s="85"/>
      <c r="J51" s="85"/>
    </row>
    <row r="52" spans="1:10" ht="12.75">
      <c r="A52" s="82"/>
      <c r="B52" s="82"/>
      <c r="C52" s="83"/>
      <c r="D52" s="82"/>
      <c r="E52" s="83"/>
      <c r="F52" s="82"/>
      <c r="G52" s="82"/>
      <c r="H52" s="82"/>
      <c r="I52" s="82"/>
      <c r="J52" s="82"/>
    </row>
    <row r="53" spans="1:10" ht="12.75">
      <c r="A53" s="88"/>
      <c r="B53" s="88"/>
      <c r="C53" s="87"/>
      <c r="D53" s="88"/>
      <c r="E53" s="87"/>
      <c r="F53" s="88"/>
      <c r="G53" s="88"/>
      <c r="H53" s="88"/>
      <c r="I53" s="88"/>
      <c r="J53" s="88"/>
    </row>
    <row r="54" spans="1:10" ht="12.75">
      <c r="A54" s="85"/>
      <c r="B54" s="85"/>
      <c r="C54" s="86"/>
      <c r="D54" s="85"/>
      <c r="E54" s="86"/>
      <c r="F54" s="85"/>
      <c r="G54" s="85"/>
      <c r="H54" s="85"/>
      <c r="I54" s="85"/>
      <c r="J54" s="85"/>
    </row>
    <row r="55" spans="1:10" ht="12.75">
      <c r="A55" s="88" t="s">
        <v>56</v>
      </c>
      <c r="B55" s="88"/>
      <c r="C55" s="87"/>
      <c r="D55" s="88"/>
      <c r="E55" s="87"/>
      <c r="F55" s="88"/>
      <c r="G55" s="88"/>
      <c r="H55" s="88"/>
      <c r="I55" s="88"/>
      <c r="J55" s="88"/>
    </row>
  </sheetData>
  <sheetProtection selectLockedCells="1" selectUnlockedCells="1"/>
  <printOptions/>
  <pageMargins left="0.3111111111111111" right="0.2548611111111111" top="0.9840277777777777" bottom="0.98402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2022-02-12T13:40:28Z</dcterms:modified>
  <cp:category/>
  <cp:version/>
  <cp:contentType/>
  <cp:contentStatus/>
</cp:coreProperties>
</file>